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55" tabRatio="585" activeTab="0"/>
  </bookViews>
  <sheets>
    <sheet name="Turism e GDP" sheetId="1" r:id="rId1"/>
    <sheet name="External Trade" sheetId="2" r:id="rId2"/>
    <sheet name="Construction &amp; Real Estate" sheetId="3" r:id="rId3"/>
    <sheet name="CPI &amp; Commerce" sheetId="4" r:id="rId4"/>
    <sheet name="Demographics &amp; Society" sheetId="5" r:id="rId5"/>
    <sheet name="Labor &amp; Employment" sheetId="6" r:id="rId6"/>
    <sheet name="Monetary &amp; Finance" sheetId="7" r:id="rId7"/>
    <sheet name="Transportation &amp; Communication" sheetId="8" r:id="rId8"/>
  </sheets>
  <definedNames>
    <definedName name="_xlnm.Print_Area" localSheetId="2">'Construction &amp; Real Estate'!$A$1:$J$48</definedName>
    <definedName name="_xlnm.Print_Area" localSheetId="4">'Demographics &amp; Society'!$A$1:$J$75</definedName>
    <definedName name="_xlnm.Print_Area" localSheetId="1">'External Trade'!$1:$66</definedName>
    <definedName name="_xlnm.Print_Area" localSheetId="5">'Labor &amp; Employment'!$A$1:$K$71</definedName>
    <definedName name="_xlnm.Print_Area" localSheetId="6">'Monetary &amp; Finance'!$A$1:$J$60</definedName>
    <definedName name="_xlnm.Print_Area" localSheetId="7">'Transportation &amp; Communication'!$A$1:$K$59</definedName>
  </definedNames>
  <calcPr fullCalcOnLoad="1"/>
</workbook>
</file>

<file path=xl/sharedStrings.xml><?xml version="1.0" encoding="utf-8"?>
<sst xmlns="http://schemas.openxmlformats.org/spreadsheetml/2006/main" count="618" uniqueCount="269">
  <si>
    <t xml:space="preserve">      </t>
  </si>
  <si>
    <t xml:space="preserve">         製造業 (%)</t>
  </si>
  <si>
    <t xml:space="preserve">            香港</t>
  </si>
  <si>
    <t xml:space="preserve">            菲律賓</t>
  </si>
  <si>
    <t xml:space="preserve">            泰國</t>
  </si>
  <si>
    <r>
      <t xml:space="preserve">         </t>
    </r>
    <r>
      <rPr>
        <u val="single"/>
        <sz val="10"/>
        <rFont val="新細明體"/>
        <family val="1"/>
      </rPr>
      <t>來自 (%)</t>
    </r>
  </si>
  <si>
    <t xml:space="preserve">          汽車 (%)</t>
  </si>
  <si>
    <t xml:space="preserve">          電單車 (%)</t>
  </si>
  <si>
    <r>
      <t xml:space="preserve">          </t>
    </r>
    <r>
      <rPr>
        <u val="single"/>
        <sz val="10"/>
        <rFont val="新細明體"/>
        <family val="1"/>
      </rPr>
      <t>年齡 (%)</t>
    </r>
  </si>
  <si>
    <r>
      <t>五、寄出郵件數量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千</t>
    </r>
    <r>
      <rPr>
        <b/>
        <sz val="10"/>
        <rFont val="Times New Roman"/>
        <family val="1"/>
      </rPr>
      <t>)</t>
    </r>
  </si>
  <si>
    <r>
      <t xml:space="preserve">          </t>
    </r>
    <r>
      <rPr>
        <sz val="10"/>
        <rFont val="新細明體"/>
        <family val="1"/>
      </rPr>
      <t>離境</t>
    </r>
  </si>
  <si>
    <r>
      <t>三、貨櫃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次數</t>
    </r>
    <r>
      <rPr>
        <b/>
        <sz val="10"/>
        <rFont val="Times New Roman"/>
        <family val="1"/>
      </rPr>
      <t>)</t>
    </r>
  </si>
  <si>
    <t>第一季</t>
  </si>
  <si>
    <t>第二季</t>
  </si>
  <si>
    <t>第三季</t>
  </si>
  <si>
    <t>第四季</t>
  </si>
  <si>
    <r>
      <t xml:space="preserve">         </t>
    </r>
    <r>
      <rPr>
        <sz val="10"/>
        <rFont val="新細明體"/>
        <family val="1"/>
      </rPr>
      <t>電力、氣體及水的生產及分配</t>
    </r>
  </si>
  <si>
    <r>
      <t xml:space="preserve">         </t>
    </r>
    <r>
      <rPr>
        <sz val="10"/>
        <rFont val="新細明體"/>
        <family val="1"/>
      </rPr>
      <t>運輸、貯藏及通訊</t>
    </r>
  </si>
  <si>
    <t>官方統計。倘刊登此等資料，須指出資料來源。</t>
  </si>
  <si>
    <r>
      <t>統計暨普查局，宋玉生廣場</t>
    </r>
    <r>
      <rPr>
        <sz val="8"/>
        <rFont val="Times New Roman"/>
        <family val="1"/>
      </rPr>
      <t>411-417</t>
    </r>
    <r>
      <rPr>
        <sz val="8"/>
        <rFont val="標楷體"/>
        <family val="4"/>
      </rPr>
      <t>號皇朝廣場</t>
    </r>
    <r>
      <rPr>
        <sz val="8"/>
        <rFont val="Times New Roman"/>
        <family val="1"/>
      </rPr>
      <t>17</t>
    </r>
    <r>
      <rPr>
        <sz val="8"/>
        <rFont val="標楷體"/>
        <family val="4"/>
      </rPr>
      <t>樓，電話：</t>
    </r>
    <r>
      <rPr>
        <sz val="8"/>
        <rFont val="Times New Roman"/>
        <family val="1"/>
      </rPr>
      <t xml:space="preserve">3995311    </t>
    </r>
    <r>
      <rPr>
        <sz val="8"/>
        <rFont val="標楷體"/>
        <family val="4"/>
      </rPr>
      <t>圖文傳真：</t>
    </r>
    <r>
      <rPr>
        <sz val="8"/>
        <rFont val="Times New Roman"/>
        <family val="1"/>
      </rPr>
      <t>307825</t>
    </r>
  </si>
  <si>
    <t>期末數值</t>
  </si>
  <si>
    <t>一、貨幣供應 (億澳門元)</t>
  </si>
  <si>
    <t xml:space="preserve">         澳門元</t>
  </si>
  <si>
    <t xml:space="preserve">         港元</t>
  </si>
  <si>
    <r>
      <t>二、居民總存款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億澳門元</t>
    </r>
    <r>
      <rPr>
        <b/>
        <sz val="10"/>
        <rFont val="Times New Roman"/>
        <family val="1"/>
      </rPr>
      <t>)</t>
    </r>
  </si>
  <si>
    <r>
      <t xml:space="preserve">     </t>
    </r>
    <r>
      <rPr>
        <u val="single"/>
        <sz val="10"/>
        <rFont val="新細明體"/>
        <family val="1"/>
      </rPr>
      <t>1. 定期存款</t>
    </r>
  </si>
  <si>
    <r>
      <t xml:space="preserve">     </t>
    </r>
    <r>
      <rPr>
        <u val="single"/>
        <sz val="10"/>
        <rFont val="新細明體"/>
        <family val="1"/>
      </rPr>
      <t>2. 儲蓄存款</t>
    </r>
  </si>
  <si>
    <r>
      <t xml:space="preserve">     </t>
    </r>
    <r>
      <rPr>
        <u val="single"/>
        <sz val="10"/>
        <rFont val="新細明體"/>
        <family val="1"/>
      </rPr>
      <t>3. 活期存款</t>
    </r>
  </si>
  <si>
    <t xml:space="preserve">          (百萬澳門元)</t>
  </si>
  <si>
    <t xml:space="preserve">         製造業</t>
  </si>
  <si>
    <t xml:space="preserve">         建築</t>
  </si>
  <si>
    <t xml:space="preserve">         商業</t>
  </si>
  <si>
    <t xml:space="preserve">         餐廳及酒店</t>
  </si>
  <si>
    <t xml:space="preserve">         私人信貸(居住用途)</t>
  </si>
  <si>
    <t xml:space="preserve">          (兌每百元外幣)</t>
  </si>
  <si>
    <t xml:space="preserve">         美元</t>
  </si>
  <si>
    <t xml:space="preserve">         人民幣</t>
  </si>
  <si>
    <t>第一季至</t>
  </si>
  <si>
    <r>
      <t>一、行駛之車輛數目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千輛</t>
    </r>
    <r>
      <rPr>
        <b/>
        <sz val="10"/>
        <rFont val="Times New Roman"/>
        <family val="1"/>
      </rPr>
      <t>)</t>
    </r>
  </si>
  <si>
    <t>二、商業航機班次</t>
  </si>
  <si>
    <r>
      <t xml:space="preserve">          </t>
    </r>
    <r>
      <rPr>
        <sz val="10"/>
        <rFont val="新細明體"/>
        <family val="1"/>
      </rPr>
      <t>抵達</t>
    </r>
  </si>
  <si>
    <r>
      <t xml:space="preserve">           </t>
    </r>
    <r>
      <rPr>
        <sz val="10"/>
        <rFont val="新細明體"/>
        <family val="1"/>
      </rPr>
      <t>入境</t>
    </r>
  </si>
  <si>
    <r>
      <t xml:space="preserve">           </t>
    </r>
    <r>
      <rPr>
        <sz val="10"/>
        <rFont val="新細明體"/>
        <family val="1"/>
      </rPr>
      <t>出境</t>
    </r>
  </si>
  <si>
    <r>
      <t xml:space="preserve">       </t>
    </r>
    <r>
      <rPr>
        <u val="single"/>
        <sz val="10"/>
        <rFont val="新細明體"/>
        <family val="1"/>
      </rPr>
      <t>經由</t>
    </r>
  </si>
  <si>
    <t xml:space="preserve">            內港</t>
  </si>
  <si>
    <t xml:space="preserve">            九澳港</t>
  </si>
  <si>
    <t xml:space="preserve">            關閘</t>
  </si>
  <si>
    <t xml:space="preserve">            路城邊檢站</t>
  </si>
  <si>
    <t>..</t>
  </si>
  <si>
    <t>-</t>
  </si>
  <si>
    <t>-    絕對數值為零</t>
  </si>
  <si>
    <r>
      <t>二、流動電話線數目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千</t>
    </r>
    <r>
      <rPr>
        <b/>
        <sz val="10"/>
        <rFont val="Times New Roman"/>
        <family val="1"/>
      </rPr>
      <t>)</t>
    </r>
  </si>
  <si>
    <r>
      <t>三、傳呼機用戶數目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千</t>
    </r>
    <r>
      <rPr>
        <b/>
        <sz val="10"/>
        <rFont val="Times New Roman"/>
        <family val="1"/>
      </rPr>
      <t>)</t>
    </r>
  </si>
  <si>
    <t>…</t>
  </si>
  <si>
    <r>
      <t>四、互聯網用戶數目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千</t>
    </r>
    <r>
      <rPr>
        <b/>
        <sz val="10"/>
        <rFont val="Times New Roman"/>
        <family val="1"/>
      </rPr>
      <t>)</t>
    </r>
  </si>
  <si>
    <t>一、新動工私人樓宇數目</t>
  </si>
  <si>
    <t xml:space="preserve"> </t>
  </si>
  <si>
    <r>
      <t xml:space="preserve">     </t>
    </r>
    <r>
      <rPr>
        <u val="single"/>
        <sz val="10"/>
        <rFont val="新細明體"/>
        <family val="1"/>
      </rPr>
      <t>1. 單位數目</t>
    </r>
  </si>
  <si>
    <t xml:space="preserve">         住宅 </t>
  </si>
  <si>
    <t xml:space="preserve">         商業及寫字樓 </t>
  </si>
  <si>
    <t xml:space="preserve">         工業 </t>
  </si>
  <si>
    <r>
      <t xml:space="preserve">      </t>
    </r>
    <r>
      <rPr>
        <u val="single"/>
        <sz val="10"/>
        <rFont val="新細明體"/>
        <family val="1"/>
      </rPr>
      <t>2. 總樓宇建築面積 (千平方米)</t>
    </r>
  </si>
  <si>
    <t>二、建成私人樓宇數目</t>
  </si>
  <si>
    <t xml:space="preserve">         商業及寫字樓</t>
  </si>
  <si>
    <t xml:space="preserve">         工業</t>
  </si>
  <si>
    <t>三、樓宇單位買賣數目</t>
  </si>
  <si>
    <t>四、不動產按揭貸款數目</t>
  </si>
  <si>
    <r>
      <t xml:space="preserve">      </t>
    </r>
    <r>
      <rPr>
        <u val="single"/>
        <sz val="10"/>
        <rFont val="新細明體"/>
        <family val="1"/>
      </rPr>
      <t>1.狹義貨幣供應量M1</t>
    </r>
  </si>
  <si>
    <r>
      <t xml:space="preserve">      </t>
    </r>
    <r>
      <rPr>
        <u val="single"/>
        <sz val="10"/>
        <rFont val="新細明體"/>
        <family val="1"/>
      </rPr>
      <t>2.廣義貨幣供應量M2</t>
    </r>
  </si>
  <si>
    <r>
      <t>三、機構及私人貸款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億澳門元</t>
    </r>
    <r>
      <rPr>
        <b/>
        <sz val="10"/>
        <rFont val="Times New Roman"/>
        <family val="1"/>
      </rPr>
      <t>)</t>
    </r>
  </si>
  <si>
    <t>第一季至</t>
  </si>
  <si>
    <t>第一季</t>
  </si>
  <si>
    <t>第二季</t>
  </si>
  <si>
    <t>第三季</t>
  </si>
  <si>
    <t>第四季</t>
  </si>
  <si>
    <t xml:space="preserve">               0-14</t>
  </si>
  <si>
    <t xml:space="preserve">             15-29</t>
  </si>
  <si>
    <t xml:space="preserve">             30-44</t>
  </si>
  <si>
    <t xml:space="preserve">             45-59</t>
  </si>
  <si>
    <t xml:space="preserve">         侵犯財產罪 (%)</t>
  </si>
  <si>
    <t xml:space="preserve">         侵犯人身罪 (%)</t>
  </si>
  <si>
    <t xml:space="preserve">         妨害社會生活罪 (%)</t>
  </si>
  <si>
    <t>一、失業率 (%)</t>
  </si>
  <si>
    <t>二、就業不足率 (%)</t>
  </si>
  <si>
    <t>三、勞動力參與率 (%)</t>
  </si>
  <si>
    <r>
      <t>五、每月工作收入中位數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千澳門元</t>
    </r>
    <r>
      <rPr>
        <b/>
        <sz val="10"/>
        <rFont val="Times New Roman"/>
        <family val="1"/>
      </rPr>
      <t>)</t>
    </r>
  </si>
  <si>
    <t xml:space="preserve">         公共行政、防衛及強制性社會保障</t>
  </si>
  <si>
    <t xml:space="preserve">         教育</t>
  </si>
  <si>
    <t xml:space="preserve">         金融業務</t>
  </si>
  <si>
    <t xml:space="preserve">         團體、社會及個人的其他服務</t>
  </si>
  <si>
    <t xml:space="preserve">         零售及批發</t>
  </si>
  <si>
    <t>…</t>
  </si>
  <si>
    <r>
      <t xml:space="preserve">  </t>
    </r>
    <r>
      <rPr>
        <sz val="10"/>
        <rFont val="新細明體"/>
        <family val="1"/>
      </rPr>
      <t>本地生產總值（當年價格，億澳門元）</t>
    </r>
  </si>
  <si>
    <r>
      <t xml:space="preserve">  </t>
    </r>
    <r>
      <rPr>
        <sz val="10"/>
        <rFont val="新細明體"/>
        <family val="1"/>
      </rPr>
      <t>名義增長率（％）</t>
    </r>
  </si>
  <si>
    <r>
      <t xml:space="preserve">  </t>
    </r>
    <r>
      <rPr>
        <sz val="10"/>
        <rFont val="新細明體"/>
        <family val="1"/>
      </rPr>
      <t>實質增長率（％）</t>
    </r>
  </si>
  <si>
    <r>
      <t xml:space="preserve">  </t>
    </r>
    <r>
      <rPr>
        <sz val="10"/>
        <rFont val="新細明體"/>
        <family val="1"/>
      </rPr>
      <t>人均本地生產總值（當年價格，千澳門元）</t>
    </r>
  </si>
  <si>
    <t>IV. 私人建築及房地產</t>
  </si>
  <si>
    <t>VI. 商業</t>
  </si>
  <si>
    <t>VII. 人口及社會</t>
  </si>
  <si>
    <t>二、出生</t>
  </si>
  <si>
    <t>三、死亡</t>
  </si>
  <si>
    <t>四、結婚</t>
  </si>
  <si>
    <t>五、獲准在澳門居留之外地人士</t>
  </si>
  <si>
    <t>六、來自中國大陸之合法移民</t>
  </si>
  <si>
    <t>七、罪案數目</t>
  </si>
  <si>
    <t>VIII. 勞工及就業</t>
  </si>
  <si>
    <r>
      <t>一、居住人口估計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期末數計，以千計</t>
    </r>
    <r>
      <rPr>
        <b/>
        <sz val="10"/>
        <rFont val="Times New Roman"/>
        <family val="1"/>
      </rPr>
      <t>)</t>
    </r>
  </si>
  <si>
    <t>I. 本地生產總值</t>
  </si>
  <si>
    <r>
      <t>電子郵件地址</t>
    </r>
    <r>
      <rPr>
        <sz val="8"/>
        <rFont val="Times New Roman"/>
        <family val="1"/>
      </rPr>
      <t xml:space="preserve">E-Mail:info@dsec.gov.mo          </t>
    </r>
    <r>
      <rPr>
        <sz val="8"/>
        <rFont val="標楷體"/>
        <family val="4"/>
      </rPr>
      <t>網頁地址：</t>
    </r>
    <r>
      <rPr>
        <sz val="8"/>
        <rFont val="Times New Roman"/>
        <family val="1"/>
      </rPr>
      <t>http://www.dsec.gov.mo</t>
    </r>
  </si>
  <si>
    <t>X. 運輸</t>
  </si>
  <si>
    <r>
      <t>四、航空貨運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公噸</t>
    </r>
    <r>
      <rPr>
        <b/>
        <sz val="10"/>
        <rFont val="Times New Roman"/>
        <family val="1"/>
      </rPr>
      <t xml:space="preserve">) </t>
    </r>
    <r>
      <rPr>
        <b/>
        <vertAlign val="superscript"/>
        <sz val="10"/>
        <rFont val="Times New Roman"/>
        <family val="1"/>
      </rPr>
      <t>r</t>
    </r>
  </si>
  <si>
    <r>
      <t xml:space="preserve">          </t>
    </r>
    <r>
      <rPr>
        <sz val="10"/>
        <rFont val="新細明體"/>
        <family val="1"/>
      </rPr>
      <t>入境</t>
    </r>
    <r>
      <rPr>
        <vertAlign val="superscript"/>
        <sz val="10"/>
        <rFont val="新細明體"/>
        <family val="1"/>
      </rPr>
      <t xml:space="preserve"> r</t>
    </r>
  </si>
  <si>
    <r>
      <t xml:space="preserve">          </t>
    </r>
    <r>
      <rPr>
        <sz val="10"/>
        <rFont val="新細明體"/>
        <family val="1"/>
      </rPr>
      <t>出境</t>
    </r>
    <r>
      <rPr>
        <vertAlign val="superscript"/>
        <sz val="10"/>
        <rFont val="Times New Roman"/>
        <family val="1"/>
      </rPr>
      <t xml:space="preserve"> r</t>
    </r>
  </si>
  <si>
    <t>r   更正資料</t>
  </si>
  <si>
    <t>XI. 通訊</t>
  </si>
  <si>
    <t>一、新成立公司數目</t>
  </si>
  <si>
    <t xml:space="preserve">         零售及批發 (%)</t>
  </si>
  <si>
    <t xml:space="preserve">         建築 (%)</t>
  </si>
  <si>
    <t xml:space="preserve">         金融業務 (%)</t>
  </si>
  <si>
    <t xml:space="preserve">         製造業 (%)</t>
  </si>
  <si>
    <t>二、解散公司數目</t>
  </si>
  <si>
    <t>-</t>
  </si>
  <si>
    <t>三、非購置不動產之按揭貸款</t>
  </si>
  <si>
    <t xml:space="preserve">             (百萬澳門元)</t>
  </si>
  <si>
    <t>六、就業人口 (千人)</t>
  </si>
  <si>
    <r>
      <t xml:space="preserve">     </t>
    </r>
    <r>
      <rPr>
        <u val="single"/>
        <sz val="10"/>
        <rFont val="新細明體"/>
        <family val="1"/>
      </rPr>
      <t>1. 行業 (%)</t>
    </r>
  </si>
  <si>
    <t xml:space="preserve">         運輸、貯藏及通訊</t>
  </si>
  <si>
    <t xml:space="preserve">         電力、氣體及水的生產及分配</t>
  </si>
  <si>
    <r>
      <t xml:space="preserve">      </t>
    </r>
    <r>
      <rPr>
        <u val="single"/>
        <sz val="10"/>
        <rFont val="新細明體"/>
        <family val="1"/>
      </rPr>
      <t>2. 最高受教育程度 (%)</t>
    </r>
  </si>
  <si>
    <t xml:space="preserve">         從未入學/學前教育</t>
  </si>
  <si>
    <t xml:space="preserve">         小學程度</t>
  </si>
  <si>
    <t xml:space="preserve">         初中程度</t>
  </si>
  <si>
    <t xml:space="preserve">         高中程度</t>
  </si>
  <si>
    <t xml:space="preserve">         專科/大學程度</t>
  </si>
  <si>
    <r>
      <t>七、失業人口數目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千人</t>
    </r>
    <r>
      <rPr>
        <b/>
        <sz val="10"/>
        <rFont val="Times New Roman"/>
        <family val="1"/>
      </rPr>
      <t>)</t>
    </r>
  </si>
  <si>
    <r>
      <t xml:space="preserve">     </t>
    </r>
    <r>
      <rPr>
        <u val="single"/>
        <sz val="10"/>
        <rFont val="新細明體"/>
        <family val="1"/>
      </rPr>
      <t>1. 尋找第一份工作的失業人數 (千人)</t>
    </r>
  </si>
  <si>
    <t xml:space="preserve">      i) 最高受教育程度 (%)</t>
  </si>
  <si>
    <r>
      <t xml:space="preserve">     </t>
    </r>
    <r>
      <rPr>
        <u val="single"/>
        <sz val="10"/>
        <rFont val="新細明體"/>
        <family val="1"/>
      </rPr>
      <t>2. 尋找新工作的失業人數 (千人)</t>
    </r>
  </si>
  <si>
    <t xml:space="preserve">     i) 過往之行業 (%)</t>
  </si>
  <si>
    <t xml:space="preserve">      ii) 最高受教育程度 (%)</t>
  </si>
  <si>
    <t>八、輸入外地勞工人數</t>
  </si>
  <si>
    <r>
      <t xml:space="preserve">          </t>
    </r>
    <r>
      <rPr>
        <u val="single"/>
        <sz val="10"/>
        <rFont val="新細明體"/>
        <family val="1"/>
      </rPr>
      <t>來自 (%)</t>
    </r>
  </si>
  <si>
    <t xml:space="preserve">             中國大陸</t>
  </si>
  <si>
    <t xml:space="preserve">             菲律賓</t>
  </si>
  <si>
    <t xml:space="preserve">             泰國</t>
  </si>
  <si>
    <t>九、期末外地勞工人數</t>
  </si>
  <si>
    <r>
      <t xml:space="preserve">      </t>
    </r>
    <r>
      <rPr>
        <u val="single"/>
        <sz val="10"/>
        <rFont val="新細明體"/>
        <family val="1"/>
      </rPr>
      <t>1. 來自 (%)</t>
    </r>
  </si>
  <si>
    <r>
      <t xml:space="preserve">       </t>
    </r>
    <r>
      <rPr>
        <u val="single"/>
        <sz val="10"/>
        <rFont val="新細明體"/>
        <family val="1"/>
      </rPr>
      <t>2. 行業 (%)</t>
    </r>
  </si>
  <si>
    <t xml:space="preserve">              製造業</t>
  </si>
  <si>
    <t xml:space="preserve">              餐廳及酒店</t>
  </si>
  <si>
    <t xml:space="preserve">              團體、社會及個人的其他服務</t>
  </si>
  <si>
    <t xml:space="preserve">              建築</t>
  </si>
  <si>
    <t xml:space="preserve">              運輸、貯藏及通訊</t>
  </si>
  <si>
    <r>
      <t xml:space="preserve">              </t>
    </r>
    <r>
      <rPr>
        <sz val="10"/>
        <rFont val="新細明體"/>
        <family val="1"/>
      </rPr>
      <t>食品、飲品及草</t>
    </r>
  </si>
  <si>
    <t xml:space="preserve">         10萬元或以下 (%)</t>
  </si>
  <si>
    <t xml:space="preserve">         10萬元以上至30萬元 (%)</t>
  </si>
  <si>
    <t xml:space="preserve">         30萬元以上至50萬元(%)</t>
  </si>
  <si>
    <t xml:space="preserve">         50萬元以上至100萬元 (%)</t>
  </si>
  <si>
    <t xml:space="preserve">         100萬元以上 (%)</t>
  </si>
  <si>
    <t xml:space="preserve">             酒</t>
  </si>
  <si>
    <r>
      <t>..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不適用</t>
    </r>
  </si>
  <si>
    <r>
      <t xml:space="preserve">r   </t>
    </r>
    <r>
      <rPr>
        <sz val="8"/>
        <rFont val="新細明體"/>
        <family val="1"/>
      </rPr>
      <t>更正資料</t>
    </r>
  </si>
  <si>
    <r>
      <t xml:space="preserve">…  </t>
    </r>
    <r>
      <rPr>
        <sz val="8"/>
        <rFont val="新細明體"/>
        <family val="1"/>
      </rPr>
      <t>未能提供</t>
    </r>
  </si>
  <si>
    <t>資料來源：澳門金融管理局</t>
  </si>
  <si>
    <t>III. 對外貿易</t>
  </si>
  <si>
    <t>一、總進口（百萬澳門元）</t>
  </si>
  <si>
    <r>
      <t xml:space="preserve">     </t>
    </r>
    <r>
      <rPr>
        <u val="single"/>
        <sz val="10"/>
        <rFont val="新細明體"/>
        <family val="1"/>
      </rPr>
      <t>1. 由</t>
    </r>
  </si>
  <si>
    <t xml:space="preserve">         中國大陸</t>
  </si>
  <si>
    <t xml:space="preserve">         香港</t>
  </si>
  <si>
    <t xml:space="preserve">         台灣</t>
  </si>
  <si>
    <t xml:space="preserve">         歐洲聯盟</t>
  </si>
  <si>
    <t xml:space="preserve">             德國</t>
  </si>
  <si>
    <t xml:space="preserve">             英國</t>
  </si>
  <si>
    <t xml:space="preserve">         日本</t>
  </si>
  <si>
    <t xml:space="preserve">         美國</t>
  </si>
  <si>
    <r>
      <t xml:space="preserve">     </t>
    </r>
    <r>
      <rPr>
        <u val="single"/>
        <sz val="10"/>
        <rFont val="新細明體"/>
        <family val="1"/>
      </rPr>
      <t>2. 貨物</t>
    </r>
  </si>
  <si>
    <r>
      <t xml:space="preserve">         </t>
    </r>
    <r>
      <rPr>
        <sz val="10"/>
        <rFont val="新細明體"/>
        <family val="1"/>
      </rPr>
      <t>消費品</t>
    </r>
  </si>
  <si>
    <r>
      <t xml:space="preserve">              </t>
    </r>
    <r>
      <rPr>
        <sz val="10"/>
        <rFont val="新細明體"/>
        <family val="1"/>
      </rPr>
      <t>成衣及鞋類</t>
    </r>
  </si>
  <si>
    <r>
      <t xml:space="preserve">              </t>
    </r>
    <r>
      <rPr>
        <sz val="10"/>
        <rFont val="新細明體"/>
        <family val="1"/>
      </rPr>
      <t>車輛</t>
    </r>
  </si>
  <si>
    <r>
      <t xml:space="preserve">          </t>
    </r>
    <r>
      <rPr>
        <sz val="10"/>
        <rFont val="新細明體"/>
        <family val="1"/>
      </rPr>
      <t>原料及半製成品</t>
    </r>
  </si>
  <si>
    <r>
      <t xml:space="preserve">               </t>
    </r>
    <r>
      <rPr>
        <sz val="10"/>
        <rFont val="新細明體"/>
        <family val="1"/>
      </rPr>
      <t>紡織材料</t>
    </r>
  </si>
  <si>
    <r>
      <t xml:space="preserve">               </t>
    </r>
    <r>
      <rPr>
        <sz val="10"/>
        <rFont val="新細明體"/>
        <family val="1"/>
      </rPr>
      <t>建築材料</t>
    </r>
  </si>
  <si>
    <r>
      <t xml:space="preserve">               </t>
    </r>
    <r>
      <rPr>
        <sz val="10"/>
        <rFont val="新細明體"/>
        <family val="1"/>
      </rPr>
      <t>其他</t>
    </r>
  </si>
  <si>
    <r>
      <t xml:space="preserve">           </t>
    </r>
    <r>
      <rPr>
        <sz val="10"/>
        <rFont val="新細明體"/>
        <family val="1"/>
      </rPr>
      <t>燃料及潤滑油</t>
    </r>
  </si>
  <si>
    <r>
      <t xml:space="preserve">           </t>
    </r>
    <r>
      <rPr>
        <sz val="10"/>
        <rFont val="新細明體"/>
        <family val="1"/>
      </rPr>
      <t>資本貨物</t>
    </r>
  </si>
  <si>
    <t>二、總出口（百萬澳門元）</t>
  </si>
  <si>
    <r>
      <t xml:space="preserve">     </t>
    </r>
    <r>
      <rPr>
        <u val="single"/>
        <sz val="10"/>
        <rFont val="新細明體"/>
        <family val="1"/>
      </rPr>
      <t>1. 往</t>
    </r>
  </si>
  <si>
    <t xml:space="preserve">             法國</t>
  </si>
  <si>
    <r>
      <t xml:space="preserve">         </t>
    </r>
    <r>
      <rPr>
        <sz val="10"/>
        <rFont val="新細明體"/>
        <family val="1"/>
      </rPr>
      <t>成衣</t>
    </r>
  </si>
  <si>
    <r>
      <t xml:space="preserve">              </t>
    </r>
    <r>
      <rPr>
        <sz val="10"/>
        <rFont val="新細明體"/>
        <family val="1"/>
      </rPr>
      <t>針織</t>
    </r>
  </si>
  <si>
    <r>
      <t xml:space="preserve">              </t>
    </r>
    <r>
      <rPr>
        <sz val="10"/>
        <rFont val="新細明體"/>
        <family val="1"/>
      </rPr>
      <t>梭織</t>
    </r>
  </si>
  <si>
    <r>
      <t xml:space="preserve">         </t>
    </r>
    <r>
      <rPr>
        <sz val="10"/>
        <rFont val="新細明體"/>
        <family val="1"/>
      </rPr>
      <t>其他紡織品</t>
    </r>
  </si>
  <si>
    <t xml:space="preserve">         機器及設備</t>
  </si>
  <si>
    <t xml:space="preserve">         鞋類</t>
  </si>
  <si>
    <t>三、貿易盈餘 (百萬澳門元)</t>
  </si>
  <si>
    <t>三號刊</t>
  </si>
  <si>
    <t>二零零零年十二月編制</t>
  </si>
  <si>
    <t>V. 消費物價指數</t>
  </si>
  <si>
    <r>
      <t>九五年七月至九六年六月</t>
    </r>
    <r>
      <rPr>
        <sz val="8"/>
        <rFont val="Times New Roman"/>
        <family val="1"/>
      </rPr>
      <t>=100</t>
    </r>
  </si>
  <si>
    <t>一、綜合消費物價指數</t>
  </si>
  <si>
    <t xml:space="preserve">             糧食及不含酒精飲品</t>
  </si>
  <si>
    <t xml:space="preserve">             衣履</t>
  </si>
  <si>
    <t xml:space="preserve">             租金、維修及住屋開支</t>
  </si>
  <si>
    <t xml:space="preserve">             家居用品</t>
  </si>
  <si>
    <t xml:space="preserve">             藥物及醫療</t>
  </si>
  <si>
    <t xml:space="preserve">             交通及通訊</t>
  </si>
  <si>
    <t xml:space="preserve">             教育、文化及消閒</t>
  </si>
  <si>
    <t xml:space="preserve">             其他商品及服務</t>
  </si>
  <si>
    <t>IX. 貨幣及金融</t>
  </si>
  <si>
    <t>四、按行業統計之本地信貸</t>
  </si>
  <si>
    <t xml:space="preserve">         歐元</t>
  </si>
  <si>
    <t xml:space="preserve">         日圓</t>
  </si>
  <si>
    <r>
      <t xml:space="preserve">r  </t>
    </r>
    <r>
      <rPr>
        <sz val="8"/>
        <rFont val="新細明體"/>
        <family val="1"/>
      </rPr>
      <t>更正資料</t>
    </r>
  </si>
  <si>
    <t>10 r</t>
  </si>
  <si>
    <t>89 r</t>
  </si>
  <si>
    <t>48.9 r</t>
  </si>
  <si>
    <r>
      <t xml:space="preserve">…   </t>
    </r>
    <r>
      <rPr>
        <sz val="8"/>
        <rFont val="新細明體"/>
        <family val="1"/>
      </rPr>
      <t>未能提供</t>
    </r>
  </si>
  <si>
    <t>-    絕對數值為零</t>
  </si>
  <si>
    <r>
      <t>一、固定電話線數目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千</t>
    </r>
    <r>
      <rPr>
        <b/>
        <sz val="10"/>
        <rFont val="Times New Roman"/>
        <family val="1"/>
      </rPr>
      <t>)</t>
    </r>
  </si>
  <si>
    <t>II. 旅遊</t>
  </si>
  <si>
    <r>
      <t xml:space="preserve">1997 </t>
    </r>
    <r>
      <rPr>
        <b/>
        <vertAlign val="superscript"/>
        <sz val="10"/>
        <rFont val="Times New Roman"/>
        <family val="1"/>
      </rPr>
      <t>a</t>
    </r>
  </si>
  <si>
    <t>一、旅客入境數字 (千人次)</t>
  </si>
  <si>
    <r>
      <t xml:space="preserve">     </t>
    </r>
    <r>
      <rPr>
        <u val="single"/>
        <sz val="10"/>
        <rFont val="新細明體"/>
        <family val="1"/>
      </rPr>
      <t>1. 經 (%)</t>
    </r>
  </si>
  <si>
    <t xml:space="preserve">         海路</t>
  </si>
  <si>
    <t xml:space="preserve">         陸路</t>
  </si>
  <si>
    <t xml:space="preserve">         空路</t>
  </si>
  <si>
    <r>
      <t xml:space="preserve">      </t>
    </r>
    <r>
      <rPr>
        <u val="single"/>
        <sz val="10"/>
        <rFont val="新細明體"/>
        <family val="1"/>
      </rPr>
      <t>2. 來自(%)</t>
    </r>
  </si>
  <si>
    <t xml:space="preserve">          中國大陸</t>
  </si>
  <si>
    <r>
      <t>70.4</t>
    </r>
    <r>
      <rPr>
        <vertAlign val="superscript"/>
        <sz val="10"/>
        <rFont val="Times New Roman"/>
        <family val="1"/>
      </rPr>
      <t>b</t>
    </r>
  </si>
  <si>
    <t xml:space="preserve">          香港</t>
  </si>
  <si>
    <t xml:space="preserve">          台灣</t>
  </si>
  <si>
    <t xml:space="preserve">          東南亞</t>
  </si>
  <si>
    <t xml:space="preserve">          歐洲</t>
  </si>
  <si>
    <t xml:space="preserve">          美洲</t>
  </si>
  <si>
    <t>二、酒店入住率 (%)</t>
  </si>
  <si>
    <t>三、旅客平均逗留日數</t>
  </si>
  <si>
    <r>
      <t>四、旅客人均消費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澳門元</t>
    </r>
    <r>
      <rPr>
        <b/>
        <sz val="10"/>
        <rFont val="Times New Roman"/>
        <family val="1"/>
      </rPr>
      <t>)</t>
    </r>
  </si>
  <si>
    <t>五、澳門居民出境數字 (千人次)</t>
  </si>
  <si>
    <r>
      <t xml:space="preserve">         </t>
    </r>
    <r>
      <rPr>
        <u val="single"/>
        <sz val="10"/>
        <rFont val="新細明體"/>
        <family val="1"/>
      </rPr>
      <t>經 (%)</t>
    </r>
  </si>
  <si>
    <t xml:space="preserve">            海路</t>
  </si>
  <si>
    <t xml:space="preserve">            陸路</t>
  </si>
  <si>
    <t xml:space="preserve">            空路</t>
  </si>
  <si>
    <r>
      <t xml:space="preserve">a  </t>
    </r>
    <r>
      <rPr>
        <sz val="8"/>
        <rFont val="新細明體"/>
        <family val="1"/>
      </rPr>
      <t>按國籍統計的旅客入境數目。</t>
    </r>
  </si>
  <si>
    <r>
      <t>..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不適用</t>
    </r>
  </si>
  <si>
    <r>
      <t>b</t>
    </r>
    <r>
      <rPr>
        <sz val="12"/>
        <rFont val="Times New Roman"/>
        <family val="1"/>
      </rPr>
      <t xml:space="preserve">  </t>
    </r>
    <r>
      <rPr>
        <sz val="8"/>
        <rFont val="新細明體"/>
        <family val="1"/>
      </rPr>
      <t>包括香港旅客。</t>
    </r>
  </si>
  <si>
    <r>
      <t>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未能提供</t>
    </r>
  </si>
  <si>
    <t>二零零零年的對外貿易數字均屬臨時性。</t>
  </si>
  <si>
    <r>
      <t xml:space="preserve">      </t>
    </r>
    <r>
      <rPr>
        <u val="single"/>
        <sz val="10"/>
        <rFont val="新細明體"/>
        <family val="1"/>
      </rPr>
      <t>1.甲類消費物價指數</t>
    </r>
    <r>
      <rPr>
        <sz val="10"/>
        <rFont val="新細明體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</si>
  <si>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r>
      <t xml:space="preserve">      </t>
    </r>
    <r>
      <rPr>
        <u val="single"/>
        <sz val="10"/>
        <rFont val="新細明體"/>
        <family val="1"/>
      </rPr>
      <t>2. 乙類消費物價指數</t>
    </r>
    <r>
      <rPr>
        <sz val="10"/>
        <rFont val="新細明體"/>
        <family val="1"/>
      </rPr>
      <t xml:space="preserve"> </t>
    </r>
    <r>
      <rPr>
        <vertAlign val="superscript"/>
        <sz val="10"/>
        <rFont val="Times New Roman"/>
        <family val="1"/>
      </rPr>
      <t>b</t>
    </r>
  </si>
  <si>
    <r>
      <t xml:space="preserve">a  </t>
    </r>
    <r>
      <rPr>
        <sz val="8"/>
        <rFont val="新細明體"/>
        <family val="1"/>
      </rPr>
      <t>反映本地區</t>
    </r>
    <r>
      <rPr>
        <sz val="8"/>
        <rFont val="Times New Roman"/>
        <family val="1"/>
      </rPr>
      <t>44%</t>
    </r>
    <r>
      <rPr>
        <sz val="8"/>
        <rFont val="新細明體"/>
        <family val="1"/>
      </rPr>
      <t>家庭戶數的物價變動，其每月平均消費介乎</t>
    </r>
    <r>
      <rPr>
        <sz val="8"/>
        <rFont val="Times New Roman"/>
        <family val="1"/>
      </rPr>
      <t xml:space="preserve">2,400 </t>
    </r>
    <r>
      <rPr>
        <sz val="8"/>
        <rFont val="新細明體"/>
        <family val="1"/>
      </rPr>
      <t>至</t>
    </r>
    <r>
      <rPr>
        <sz val="8"/>
        <rFont val="Times New Roman"/>
        <family val="1"/>
      </rPr>
      <t>7,399</t>
    </r>
    <r>
      <rPr>
        <sz val="8"/>
        <rFont val="新細明體"/>
        <family val="1"/>
      </rPr>
      <t>澳門元之間</t>
    </r>
  </si>
  <si>
    <r>
      <t xml:space="preserve">b  </t>
    </r>
    <r>
      <rPr>
        <sz val="8"/>
        <rFont val="新細明體"/>
        <family val="1"/>
      </rPr>
      <t>反映本地區</t>
    </r>
    <r>
      <rPr>
        <sz val="8"/>
        <rFont val="Times New Roman"/>
        <family val="1"/>
      </rPr>
      <t>32%</t>
    </r>
    <r>
      <rPr>
        <sz val="8"/>
        <rFont val="新細明體"/>
        <family val="1"/>
      </rPr>
      <t>家庭戶數的物價變動，其每月平均消費介乎</t>
    </r>
    <r>
      <rPr>
        <sz val="8"/>
        <rFont val="Times New Roman"/>
        <family val="1"/>
      </rPr>
      <t xml:space="preserve">7,400 </t>
    </r>
    <r>
      <rPr>
        <sz val="8"/>
        <rFont val="新細明體"/>
        <family val="1"/>
      </rPr>
      <t>至</t>
    </r>
    <r>
      <rPr>
        <sz val="8"/>
        <rFont val="Times New Roman"/>
        <family val="1"/>
      </rPr>
      <t>14,999</t>
    </r>
    <r>
      <rPr>
        <sz val="8"/>
        <rFont val="新細明體"/>
        <family val="1"/>
      </rPr>
      <t>澳門元之間</t>
    </r>
  </si>
  <si>
    <r>
      <t xml:space="preserve">五、澳門元平均兌換價 </t>
    </r>
    <r>
      <rPr>
        <b/>
        <vertAlign val="superscript"/>
        <sz val="10"/>
        <rFont val="Times New Roman"/>
        <family val="1"/>
      </rPr>
      <t>a</t>
    </r>
  </si>
  <si>
    <r>
      <t xml:space="preserve">a  </t>
    </r>
    <r>
      <rPr>
        <sz val="8"/>
        <rFont val="新細明體"/>
        <family val="1"/>
      </rPr>
      <t>期內平均值</t>
    </r>
  </si>
  <si>
    <r>
      <t xml:space="preserve">             </t>
    </r>
    <r>
      <rPr>
        <sz val="10"/>
        <rFont val="Symbol"/>
        <family val="1"/>
      </rPr>
      <t xml:space="preserve">³ </t>
    </r>
    <r>
      <rPr>
        <sz val="10"/>
        <rFont val="新細明體"/>
        <family val="1"/>
      </rPr>
      <t>60</t>
    </r>
  </si>
  <si>
    <r>
      <t>四、職位空缺數目</t>
    </r>
    <r>
      <rPr>
        <b/>
        <vertAlign val="superscript"/>
        <sz val="10"/>
        <rFont val="新細明體"/>
        <family val="1"/>
      </rPr>
      <t>a</t>
    </r>
  </si>
  <si>
    <t>...</t>
  </si>
  <si>
    <r>
      <t xml:space="preserve">a  </t>
    </r>
    <r>
      <rPr>
        <sz val="8"/>
        <rFont val="新細明體"/>
        <family val="1"/>
      </rPr>
      <t>由二零零零年起，製造業、餐廳及酒店、金融業務、電力、氣體及水的生產及分配於第一、三季公佈資料，而零售及批發、運輸、貯藏及通訊</t>
    </r>
  </si>
  <si>
    <t xml:space="preserve">    則於第二、四季公佈資料。</t>
  </si>
  <si>
    <r>
      <t xml:space="preserve">… </t>
    </r>
    <r>
      <rPr>
        <sz val="8"/>
        <rFont val="新細明體"/>
        <family val="1"/>
      </rPr>
      <t>未能提供</t>
    </r>
    <r>
      <rPr>
        <sz val="8"/>
        <rFont val="Times New Roman"/>
        <family val="1"/>
      </rPr>
      <t xml:space="preserve">              ..   </t>
    </r>
    <r>
      <rPr>
        <sz val="8"/>
        <rFont val="新細明體"/>
        <family val="1"/>
      </rPr>
      <t>不適用</t>
    </r>
  </si>
  <si>
    <t>VIII. 勞工及就業 (續)</t>
  </si>
  <si>
    <r>
      <t xml:space="preserve">74.4 </t>
    </r>
    <r>
      <rPr>
        <vertAlign val="superscript"/>
        <sz val="10"/>
        <rFont val="Times New Roman"/>
        <family val="1"/>
      </rPr>
      <t>r</t>
    </r>
  </si>
  <si>
    <r>
      <t xml:space="preserve">7.1 </t>
    </r>
    <r>
      <rPr>
        <vertAlign val="superscript"/>
        <sz val="10"/>
        <rFont val="Times New Roman"/>
        <family val="1"/>
      </rPr>
      <t>r</t>
    </r>
  </si>
  <si>
    <r>
      <t xml:space="preserve">6.6 </t>
    </r>
    <r>
      <rPr>
        <vertAlign val="superscript"/>
        <sz val="10"/>
        <rFont val="Times New Roman"/>
        <family val="1"/>
      </rPr>
      <t>r</t>
    </r>
  </si>
  <si>
    <t>55.8ª</t>
  </si>
  <si>
    <t>11.3ª</t>
  </si>
  <si>
    <t>6.1ª</t>
  </si>
  <si>
    <t>4.6ª</t>
  </si>
  <si>
    <t>1.8ª</t>
  </si>
  <si>
    <r>
      <t xml:space="preserve">… </t>
    </r>
    <r>
      <rPr>
        <sz val="8"/>
        <rFont val="新細明體"/>
        <family val="1"/>
      </rPr>
      <t>未能提供</t>
    </r>
    <r>
      <rPr>
        <sz val="8"/>
        <rFont val="Times New Roman"/>
        <family val="1"/>
      </rPr>
      <t xml:space="preserve">                ..   </t>
    </r>
    <r>
      <rPr>
        <sz val="8"/>
        <rFont val="新細明體"/>
        <family val="1"/>
      </rPr>
      <t>不適用</t>
    </r>
    <r>
      <rPr>
        <sz val="8"/>
        <rFont val="Times New Roman"/>
        <family val="1"/>
      </rPr>
      <t xml:space="preserve">           -  </t>
    </r>
    <r>
      <rPr>
        <sz val="8"/>
        <rFont val="新細明體"/>
        <family val="1"/>
      </rPr>
      <t>絕對數值為零</t>
    </r>
    <r>
      <rPr>
        <sz val="8"/>
        <rFont val="Times New Roman"/>
        <family val="1"/>
      </rPr>
      <t xml:space="preserve">              r   </t>
    </r>
    <r>
      <rPr>
        <sz val="8"/>
        <rFont val="新細明體"/>
        <family val="1"/>
      </rPr>
      <t>更正資料</t>
    </r>
    <r>
      <rPr>
        <sz val="8"/>
        <rFont val="Times New Roman"/>
        <family val="1"/>
      </rPr>
      <t xml:space="preserve">        a   </t>
    </r>
    <r>
      <rPr>
        <sz val="8"/>
        <rFont val="新細明體"/>
        <family val="1"/>
      </rPr>
      <t>截至</t>
    </r>
    <r>
      <rPr>
        <sz val="8"/>
        <rFont val="Times New Roman"/>
        <family val="1"/>
      </rPr>
      <t>2000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月底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</si>
</sst>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#,##0.00_ "/>
    <numFmt numFmtId="178" formatCode="#,##0_ "/>
    <numFmt numFmtId="179" formatCode="m&quot;月&quot;d&quot;日&quot;"/>
    <numFmt numFmtId="180" formatCode="0.0_);[Red]\(0.0\)"/>
    <numFmt numFmtId="181" formatCode="_-* #,##0.0_-;\-* #,##0.0_-;_-* &quot;-&quot;??_-;_-@_-"/>
    <numFmt numFmtId="182" formatCode="0.00_);[Red]\(0.00\)"/>
    <numFmt numFmtId="183" formatCode="0_);[Red]\(0\)"/>
    <numFmt numFmtId="184" formatCode="0_ "/>
    <numFmt numFmtId="185" formatCode="#,##0.0_ "/>
    <numFmt numFmtId="186" formatCode="#,##0_);[Red]\(#,##0\)"/>
    <numFmt numFmtId="187" formatCode="0.00_ "/>
    <numFmt numFmtId="188" formatCode="#,##0.0_);[Red]\(#,##0.0\)"/>
    <numFmt numFmtId="189" formatCode="0.0"/>
    <numFmt numFmtId="190" formatCode="#.0"/>
    <numFmt numFmtId="191" formatCode="\=#/100"/>
    <numFmt numFmtId="192" formatCode="#/100"/>
    <numFmt numFmtId="193" formatCode="###,##0.0_ "/>
    <numFmt numFmtId="194" formatCode="##,##0.0_ "/>
    <numFmt numFmtId="195" formatCode="#\ ##0.00_ "/>
    <numFmt numFmtId="196" formatCode="#\ ###\ ##0_ "/>
    <numFmt numFmtId="197" formatCode="0.0000_ "/>
    <numFmt numFmtId="198" formatCode="0.0%"/>
    <numFmt numFmtId="199" formatCode="\+0.0"/>
    <numFmt numFmtId="200" formatCode="\-0.0"/>
    <numFmt numFmtId="201" formatCode="#\,##0.0"/>
    <numFmt numFmtId="202" formatCode="#\,##0"/>
    <numFmt numFmtId="203" formatCode="0\,000"/>
    <numFmt numFmtId="204" formatCode="0.0000"/>
    <numFmt numFmtId="205" formatCode="###\,##0.0"/>
    <numFmt numFmtId="206" formatCode="#\ ###.0,"/>
    <numFmt numFmtId="207" formatCode="####"/>
    <numFmt numFmtId="208" formatCode="##0"/>
  </numFmts>
  <fonts count="2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新細明體"/>
      <family val="1"/>
    </font>
    <font>
      <b/>
      <sz val="10"/>
      <name val="新細明體"/>
      <family val="1"/>
    </font>
    <font>
      <u val="single"/>
      <sz val="10"/>
      <name val="新細明體"/>
      <family val="1"/>
    </font>
    <font>
      <i/>
      <sz val="8"/>
      <name val="Times New Roman"/>
      <family val="1"/>
    </font>
    <font>
      <i/>
      <sz val="8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25"/>
      <name val="標楷體"/>
      <family val="4"/>
    </font>
    <font>
      <sz val="10"/>
      <name val="標楷體"/>
      <family val="4"/>
    </font>
    <font>
      <sz val="8"/>
      <name val="新細明體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新細明體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新細明體"/>
      <family val="1"/>
    </font>
    <font>
      <sz val="10"/>
      <name val="Symbol"/>
      <family val="1"/>
    </font>
    <font>
      <b/>
      <vertAlign val="superscript"/>
      <sz val="10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0" fillId="0" borderId="1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>
      <alignment horizontal="center"/>
    </xf>
    <xf numFmtId="0" fontId="3" fillId="0" borderId="6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6" fontId="3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176" fontId="10" fillId="0" borderId="0" xfId="0" applyNumberFormat="1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/>
      <protection hidden="1"/>
    </xf>
    <xf numFmtId="0" fontId="14" fillId="0" borderId="3" xfId="0" applyFont="1" applyBorder="1" applyAlignment="1" applyProtection="1">
      <alignment/>
      <protection hidden="1"/>
    </xf>
    <xf numFmtId="0" fontId="14" fillId="0" borderId="7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6" xfId="0" applyFont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189" fontId="3" fillId="0" borderId="0" xfId="0" applyNumberFormat="1" applyFont="1" applyBorder="1" applyAlignment="1" applyProtection="1">
      <alignment vertical="center"/>
      <protection hidden="1"/>
    </xf>
    <xf numFmtId="199" fontId="3" fillId="0" borderId="1" xfId="0" applyNumberFormat="1" applyFont="1" applyBorder="1" applyAlignment="1" applyProtection="1">
      <alignment vertical="center"/>
      <protection hidden="1"/>
    </xf>
    <xf numFmtId="200" fontId="3" fillId="0" borderId="0" xfId="0" applyNumberFormat="1" applyFont="1" applyBorder="1" applyAlignment="1" applyProtection="1">
      <alignment vertical="center"/>
      <protection hidden="1"/>
    </xf>
    <xf numFmtId="199" fontId="3" fillId="0" borderId="0" xfId="0" applyNumberFormat="1" applyFont="1" applyBorder="1" applyAlignment="1" applyProtection="1">
      <alignment vertical="center"/>
      <protection hidden="1"/>
    </xf>
    <xf numFmtId="200" fontId="3" fillId="0" borderId="6" xfId="0" applyNumberFormat="1" applyFont="1" applyBorder="1" applyAlignment="1" applyProtection="1">
      <alignment vertical="center"/>
      <protection hidden="1"/>
    </xf>
    <xf numFmtId="189" fontId="3" fillId="0" borderId="6" xfId="0" applyNumberFormat="1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/>
    </xf>
    <xf numFmtId="188" fontId="3" fillId="0" borderId="3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6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204" fontId="3" fillId="0" borderId="0" xfId="0" applyNumberFormat="1" applyFont="1" applyBorder="1" applyAlignment="1">
      <alignment horizontal="right"/>
    </xf>
    <xf numFmtId="204" fontId="3" fillId="0" borderId="0" xfId="0" applyNumberFormat="1" applyFont="1" applyAlignment="1">
      <alignment horizontal="right"/>
    </xf>
    <xf numFmtId="204" fontId="3" fillId="0" borderId="6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188" fontId="3" fillId="0" borderId="4" xfId="0" applyNumberFormat="1" applyFont="1" applyBorder="1" applyAlignment="1">
      <alignment horizontal="center"/>
    </xf>
    <xf numFmtId="188" fontId="3" fillId="0" borderId="5" xfId="0" applyNumberFormat="1" applyFont="1" applyBorder="1" applyAlignment="1">
      <alignment horizontal="center"/>
    </xf>
    <xf numFmtId="188" fontId="3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95" fontId="3" fillId="0" borderId="0" xfId="0" applyNumberFormat="1" applyFont="1" applyBorder="1" applyAlignment="1">
      <alignment horizontal="right"/>
    </xf>
    <xf numFmtId="196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7" fontId="3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86" fontId="3" fillId="0" borderId="0" xfId="0" applyNumberFormat="1" applyFont="1" applyBorder="1" applyAlignment="1">
      <alignment horizontal="right"/>
    </xf>
    <xf numFmtId="186" fontId="3" fillId="0" borderId="6" xfId="0" applyNumberFormat="1" applyFont="1" applyBorder="1" applyAlignment="1">
      <alignment horizontal="right"/>
    </xf>
    <xf numFmtId="0" fontId="6" fillId="0" borderId="0" xfId="0" applyFont="1" applyAlignment="1">
      <alignment/>
    </xf>
    <xf numFmtId="186" fontId="3" fillId="0" borderId="0" xfId="0" applyNumberFormat="1" applyFont="1" applyAlignment="1">
      <alignment horizontal="right"/>
    </xf>
    <xf numFmtId="186" fontId="3" fillId="0" borderId="0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186" fontId="3" fillId="0" borderId="0" xfId="15" applyNumberFormat="1" applyFont="1" applyBorder="1" applyAlignment="1">
      <alignment horizontal="right"/>
    </xf>
    <xf numFmtId="186" fontId="3" fillId="0" borderId="6" xfId="15" applyNumberFormat="1" applyFont="1" applyBorder="1" applyAlignment="1">
      <alignment horizontal="right"/>
    </xf>
    <xf numFmtId="186" fontId="3" fillId="0" borderId="6" xfId="0" applyNumberFormat="1" applyFont="1" applyBorder="1" applyAlignment="1" quotePrefix="1">
      <alignment horizontal="right"/>
    </xf>
    <xf numFmtId="0" fontId="0" fillId="0" borderId="1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01" fontId="3" fillId="0" borderId="0" xfId="0" applyNumberFormat="1" applyFont="1" applyBorder="1" applyAlignment="1">
      <alignment horizontal="right"/>
    </xf>
    <xf numFmtId="201" fontId="3" fillId="0" borderId="6" xfId="0" applyNumberFormat="1" applyFont="1" applyBorder="1" applyAlignment="1">
      <alignment horizontal="right"/>
    </xf>
    <xf numFmtId="205" fontId="3" fillId="0" borderId="6" xfId="0" applyNumberFormat="1" applyFont="1" applyBorder="1" applyAlignment="1">
      <alignment horizontal="right"/>
    </xf>
    <xf numFmtId="0" fontId="5" fillId="0" borderId="0" xfId="0" applyFont="1" applyAlignment="1">
      <alignment/>
    </xf>
    <xf numFmtId="180" fontId="3" fillId="0" borderId="0" xfId="0" applyNumberFormat="1" applyFont="1" applyBorder="1" applyAlignment="1">
      <alignment horizontal="right"/>
    </xf>
    <xf numFmtId="180" fontId="3" fillId="0" borderId="6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185" fontId="3" fillId="0" borderId="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right"/>
    </xf>
    <xf numFmtId="202" fontId="3" fillId="0" borderId="6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205" fontId="3" fillId="0" borderId="0" xfId="0" applyNumberFormat="1" applyFont="1" applyBorder="1" applyAlignment="1">
      <alignment horizontal="right"/>
    </xf>
    <xf numFmtId="178" fontId="3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8" fontId="8" fillId="0" borderId="1" xfId="0" applyNumberFormat="1" applyFont="1" applyBorder="1" applyAlignment="1">
      <alignment/>
    </xf>
    <xf numFmtId="188" fontId="8" fillId="0" borderId="6" xfId="0" applyNumberFormat="1" applyFont="1" applyBorder="1" applyAlignment="1">
      <alignment/>
    </xf>
    <xf numFmtId="176" fontId="20" fillId="0" borderId="0" xfId="0" applyNumberFormat="1" applyFont="1" applyBorder="1" applyAlignment="1">
      <alignment horizontal="right"/>
    </xf>
    <xf numFmtId="206" fontId="20" fillId="0" borderId="7" xfId="0" applyNumberFormat="1" applyFont="1" applyBorder="1" applyAlignment="1" applyProtection="1">
      <alignment horizontal="right"/>
      <protection hidden="1"/>
    </xf>
    <xf numFmtId="206" fontId="20" fillId="0" borderId="7" xfId="0" applyNumberFormat="1" applyFont="1" applyBorder="1" applyAlignment="1" applyProtection="1">
      <alignment/>
      <protection hidden="1"/>
    </xf>
    <xf numFmtId="188" fontId="5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178" fontId="20" fillId="0" borderId="0" xfId="0" applyNumberFormat="1" applyFont="1" applyFill="1" applyBorder="1" applyAlignment="1">
      <alignment horizontal="right"/>
    </xf>
    <xf numFmtId="188" fontId="20" fillId="0" borderId="6" xfId="0" applyNumberFormat="1" applyFont="1" applyFill="1" applyBorder="1" applyAlignment="1">
      <alignment horizontal="right"/>
    </xf>
    <xf numFmtId="178" fontId="20" fillId="0" borderId="0" xfId="0" applyNumberFormat="1" applyFont="1" applyBorder="1" applyAlignment="1">
      <alignment horizontal="right"/>
    </xf>
    <xf numFmtId="178" fontId="20" fillId="0" borderId="6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193" fontId="20" fillId="0" borderId="0" xfId="0" applyNumberFormat="1" applyFont="1" applyBorder="1" applyAlignment="1">
      <alignment horizontal="right"/>
    </xf>
    <xf numFmtId="188" fontId="20" fillId="0" borderId="6" xfId="0" applyNumberFormat="1" applyFont="1" applyBorder="1" applyAlignment="1">
      <alignment horizontal="right"/>
    </xf>
    <xf numFmtId="193" fontId="20" fillId="0" borderId="6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38" fontId="20" fillId="0" borderId="6" xfId="0" applyNumberFormat="1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202" fontId="20" fillId="0" borderId="0" xfId="0" applyNumberFormat="1" applyFont="1" applyBorder="1" applyAlignment="1">
      <alignment horizontal="right"/>
    </xf>
    <xf numFmtId="202" fontId="20" fillId="0" borderId="6" xfId="0" applyNumberFormat="1" applyFont="1" applyBorder="1" applyAlignment="1">
      <alignment horizontal="right"/>
    </xf>
    <xf numFmtId="202" fontId="21" fillId="0" borderId="0" xfId="0" applyNumberFormat="1" applyFont="1" applyAlignment="1">
      <alignment/>
    </xf>
    <xf numFmtId="202" fontId="21" fillId="0" borderId="0" xfId="0" applyNumberFormat="1" applyFont="1" applyBorder="1" applyAlignment="1">
      <alignment/>
    </xf>
    <xf numFmtId="202" fontId="21" fillId="0" borderId="6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202" fontId="20" fillId="0" borderId="0" xfId="0" applyNumberFormat="1" applyFont="1" applyAlignment="1">
      <alignment/>
    </xf>
    <xf numFmtId="202" fontId="20" fillId="0" borderId="0" xfId="0" applyNumberFormat="1" applyFont="1" applyBorder="1" applyAlignment="1">
      <alignment/>
    </xf>
    <xf numFmtId="202" fontId="20" fillId="0" borderId="6" xfId="0" applyNumberFormat="1" applyFont="1" applyBorder="1" applyAlignment="1">
      <alignment/>
    </xf>
    <xf numFmtId="207" fontId="20" fillId="0" borderId="0" xfId="0" applyNumberFormat="1" applyFont="1" applyBorder="1" applyAlignment="1">
      <alignment horizontal="right"/>
    </xf>
    <xf numFmtId="208" fontId="20" fillId="0" borderId="6" xfId="0" applyNumberFormat="1" applyFont="1" applyBorder="1" applyAlignment="1">
      <alignment horizontal="right"/>
    </xf>
    <xf numFmtId="183" fontId="20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201" fontId="20" fillId="0" borderId="0" xfId="0" applyNumberFormat="1" applyFont="1" applyBorder="1" applyAlignment="1" applyProtection="1">
      <alignment/>
      <protection hidden="1"/>
    </xf>
    <xf numFmtId="201" fontId="20" fillId="0" borderId="0" xfId="0" applyNumberFormat="1" applyFont="1" applyBorder="1" applyAlignment="1">
      <alignment horizontal="right"/>
    </xf>
    <xf numFmtId="201" fontId="20" fillId="0" borderId="6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201" fontId="20" fillId="0" borderId="0" xfId="0" applyNumberFormat="1" applyFont="1" applyAlignment="1">
      <alignment horizontal="right"/>
    </xf>
    <xf numFmtId="0" fontId="4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 quotePrefix="1">
      <alignment/>
    </xf>
    <xf numFmtId="185" fontId="20" fillId="0" borderId="3" xfId="0" applyNumberFormat="1" applyFont="1" applyBorder="1" applyAlignment="1">
      <alignment horizontal="right"/>
    </xf>
    <xf numFmtId="185" fontId="20" fillId="0" borderId="7" xfId="0" applyNumberFormat="1" applyFont="1" applyBorder="1" applyAlignment="1">
      <alignment horizontal="right"/>
    </xf>
    <xf numFmtId="185" fontId="20" fillId="0" borderId="0" xfId="0" applyNumberFormat="1" applyFont="1" applyBorder="1" applyAlignment="1">
      <alignment horizontal="right"/>
    </xf>
    <xf numFmtId="185" fontId="20" fillId="0" borderId="6" xfId="0" applyNumberFormat="1" applyFont="1" applyBorder="1" applyAlignment="1">
      <alignment horizontal="right"/>
    </xf>
    <xf numFmtId="185" fontId="3" fillId="0" borderId="4" xfId="0" applyNumberFormat="1" applyFont="1" applyBorder="1" applyAlignment="1">
      <alignment horizontal="right"/>
    </xf>
    <xf numFmtId="185" fontId="3" fillId="0" borderId="5" xfId="0" applyNumberFormat="1" applyFont="1" applyBorder="1" applyAlignment="1">
      <alignment horizontal="right"/>
    </xf>
    <xf numFmtId="185" fontId="3" fillId="0" borderId="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185" fontId="5" fillId="0" borderId="0" xfId="0" applyNumberFormat="1" applyFont="1" applyBorder="1" applyAlignment="1">
      <alignment horizontal="right" vertical="center"/>
    </xf>
    <xf numFmtId="185" fontId="5" fillId="0" borderId="6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5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178" fontId="3" fillId="0" borderId="6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176" fontId="5" fillId="0" borderId="0" xfId="0" applyNumberFormat="1" applyFont="1" applyBorder="1" applyAlignment="1">
      <alignment horizontal="right"/>
    </xf>
    <xf numFmtId="180" fontId="5" fillId="0" borderId="6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182" fontId="5" fillId="0" borderId="6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182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0" fontId="8" fillId="0" borderId="1" xfId="0" applyNumberFormat="1" applyFont="1" applyBorder="1" applyAlignment="1">
      <alignment/>
    </xf>
    <xf numFmtId="180" fontId="8" fillId="0" borderId="6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180" fontId="5" fillId="0" borderId="6" xfId="0" applyNumberFormat="1" applyFont="1" applyBorder="1" applyAlignment="1">
      <alignment horizontal="right"/>
    </xf>
    <xf numFmtId="4" fontId="5" fillId="0" borderId="3" xfId="0" applyNumberFormat="1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6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80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0" fontId="20" fillId="0" borderId="0" xfId="0" applyNumberFormat="1" applyFont="1" applyFill="1" applyBorder="1" applyAlignment="1">
      <alignment vertical="center"/>
    </xf>
    <xf numFmtId="198" fontId="2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0" fontId="20" fillId="0" borderId="6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80" fontId="8" fillId="0" borderId="1" xfId="0" applyNumberFormat="1" applyFont="1" applyBorder="1" applyAlignment="1">
      <alignment vertical="center"/>
    </xf>
    <xf numFmtId="180" fontId="8" fillId="0" borderId="6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80" fontId="5" fillId="0" borderId="6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/>
    </xf>
    <xf numFmtId="4" fontId="5" fillId="0" borderId="6" xfId="0" applyNumberFormat="1" applyFont="1" applyFill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98" fontId="20" fillId="0" borderId="6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78" fontId="5" fillId="0" borderId="0" xfId="15" applyNumberFormat="1" applyFont="1" applyBorder="1" applyAlignment="1">
      <alignment horizontal="right" vertical="center"/>
    </xf>
    <xf numFmtId="178" fontId="5" fillId="0" borderId="6" xfId="15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98" fontId="20" fillId="0" borderId="6" xfId="0" applyNumberFormat="1" applyFont="1" applyFill="1" applyBorder="1" applyAlignment="1">
      <alignment horizontal="right" vertical="center"/>
    </xf>
    <xf numFmtId="198" fontId="20" fillId="0" borderId="0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97" fontId="3" fillId="0" borderId="0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186" fontId="3" fillId="0" borderId="1" xfId="0" applyNumberFormat="1" applyFont="1" applyBorder="1" applyAlignment="1">
      <alignment horizontal="right"/>
    </xf>
    <xf numFmtId="186" fontId="3" fillId="0" borderId="1" xfId="0" applyNumberFormat="1" applyFont="1" applyFill="1" applyBorder="1" applyAlignment="1">
      <alignment horizontal="right"/>
    </xf>
    <xf numFmtId="186" fontId="3" fillId="0" borderId="1" xfId="15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187" fontId="3" fillId="0" borderId="6" xfId="0" applyNumberFormat="1" applyFont="1" applyBorder="1" applyAlignment="1">
      <alignment horizontal="right"/>
    </xf>
    <xf numFmtId="187" fontId="3" fillId="0" borderId="1" xfId="0" applyNumberFormat="1" applyFont="1" applyBorder="1" applyAlignment="1">
      <alignment horizontal="right"/>
    </xf>
    <xf numFmtId="187" fontId="2" fillId="0" borderId="1" xfId="0" applyNumberFormat="1" applyFont="1" applyBorder="1" applyAlignment="1">
      <alignment/>
    </xf>
    <xf numFmtId="176" fontId="3" fillId="0" borderId="4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95" fontId="3" fillId="0" borderId="6" xfId="0" applyNumberFormat="1" applyFont="1" applyBorder="1" applyAlignment="1">
      <alignment horizontal="center"/>
    </xf>
    <xf numFmtId="195" fontId="3" fillId="0" borderId="6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96" fontId="3" fillId="0" borderId="6" xfId="0" applyNumberFormat="1" applyFont="1" applyBorder="1" applyAlignment="1">
      <alignment horizontal="right"/>
    </xf>
    <xf numFmtId="204" fontId="3" fillId="0" borderId="0" xfId="0" applyNumberFormat="1" applyFont="1" applyAlignment="1">
      <alignment/>
    </xf>
    <xf numFmtId="178" fontId="3" fillId="0" borderId="1" xfId="0" applyNumberFormat="1" applyFont="1" applyBorder="1" applyAlignment="1">
      <alignment horizontal="right"/>
    </xf>
    <xf numFmtId="185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201" fontId="3" fillId="0" borderId="1" xfId="0" applyNumberFormat="1" applyFont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202" fontId="3" fillId="0" borderId="1" xfId="0" applyNumberFormat="1" applyFont="1" applyBorder="1" applyAlignment="1">
      <alignment horizontal="right"/>
    </xf>
    <xf numFmtId="176" fontId="20" fillId="0" borderId="1" xfId="0" applyNumberFormat="1" applyFont="1" applyBorder="1" applyAlignment="1">
      <alignment horizontal="right"/>
    </xf>
    <xf numFmtId="206" fontId="20" fillId="0" borderId="3" xfId="0" applyNumberFormat="1" applyFont="1" applyBorder="1" applyAlignment="1" applyProtection="1">
      <alignment/>
      <protection hidden="1"/>
    </xf>
    <xf numFmtId="178" fontId="20" fillId="0" borderId="1" xfId="0" applyNumberFormat="1" applyFont="1" applyFill="1" applyBorder="1" applyAlignment="1">
      <alignment horizontal="right"/>
    </xf>
    <xf numFmtId="193" fontId="20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202" fontId="20" fillId="0" borderId="1" xfId="0" applyNumberFormat="1" applyFont="1" applyBorder="1" applyAlignment="1">
      <alignment horizontal="right"/>
    </xf>
    <xf numFmtId="202" fontId="21" fillId="0" borderId="1" xfId="0" applyNumberFormat="1" applyFont="1" applyBorder="1" applyAlignment="1">
      <alignment/>
    </xf>
    <xf numFmtId="202" fontId="20" fillId="0" borderId="1" xfId="0" applyNumberFormat="1" applyFont="1" applyBorder="1" applyAlignment="1">
      <alignment/>
    </xf>
    <xf numFmtId="208" fontId="20" fillId="0" borderId="0" xfId="0" applyNumberFormat="1" applyFont="1" applyBorder="1" applyAlignment="1">
      <alignment horizontal="right"/>
    </xf>
    <xf numFmtId="178" fontId="20" fillId="0" borderId="1" xfId="0" applyNumberFormat="1" applyFont="1" applyBorder="1" applyAlignment="1">
      <alignment horizontal="right"/>
    </xf>
    <xf numFmtId="201" fontId="20" fillId="0" borderId="1" xfId="0" applyNumberFormat="1" applyFont="1" applyBorder="1" applyAlignment="1">
      <alignment horizontal="right"/>
    </xf>
    <xf numFmtId="185" fontId="20" fillId="0" borderId="8" xfId="0" applyNumberFormat="1" applyFont="1" applyBorder="1" applyAlignment="1">
      <alignment horizontal="right"/>
    </xf>
    <xf numFmtId="185" fontId="20" fillId="0" borderId="1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49" fontId="3" fillId="0" borderId="0" xfId="0" applyNumberFormat="1" applyFont="1" applyBorder="1" applyAlignment="1" quotePrefix="1">
      <alignment horizontal="right"/>
    </xf>
    <xf numFmtId="0" fontId="12" fillId="0" borderId="0" xfId="0" applyFont="1" applyAlignment="1">
      <alignment horizontal="left"/>
    </xf>
    <xf numFmtId="0" fontId="3" fillId="0" borderId="1" xfId="0" applyFont="1" applyBorder="1" applyAlignment="1" quotePrefix="1">
      <alignment horizontal="left"/>
    </xf>
    <xf numFmtId="0" fontId="12" fillId="0" borderId="0" xfId="0" applyFont="1" applyBorder="1" applyAlignment="1" quotePrefix="1">
      <alignment horizontal="left"/>
    </xf>
    <xf numFmtId="0" fontId="8" fillId="0" borderId="2" xfId="0" applyFont="1" applyBorder="1" applyAlignment="1" quotePrefix="1">
      <alignment horizontal="left"/>
    </xf>
    <xf numFmtId="185" fontId="5" fillId="0" borderId="1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6" fontId="5" fillId="0" borderId="6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84" fontId="5" fillId="0" borderId="6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76" fontId="3" fillId="0" borderId="9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176" fontId="5" fillId="0" borderId="1" xfId="0" applyNumberFormat="1" applyFont="1" applyBorder="1" applyAlignment="1">
      <alignment horizontal="right"/>
    </xf>
    <xf numFmtId="0" fontId="8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180" fontId="3" fillId="0" borderId="6" xfId="0" applyNumberFormat="1" applyFont="1" applyFill="1" applyBorder="1" applyAlignment="1" quotePrefix="1">
      <alignment horizontal="right"/>
    </xf>
    <xf numFmtId="182" fontId="5" fillId="0" borderId="1" xfId="0" applyNumberFormat="1" applyFont="1" applyBorder="1" applyAlignment="1">
      <alignment horizontal="right"/>
    </xf>
    <xf numFmtId="182" fontId="3" fillId="0" borderId="1" xfId="0" applyNumberFormat="1" applyFont="1" applyBorder="1" applyAlignment="1">
      <alignment horizontal="right"/>
    </xf>
    <xf numFmtId="0" fontId="12" fillId="0" borderId="0" xfId="0" applyFont="1" applyAlignment="1" quotePrefix="1">
      <alignment horizontal="left"/>
    </xf>
    <xf numFmtId="0" fontId="18" fillId="0" borderId="0" xfId="0" applyFont="1" applyAlignment="1" quotePrefix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185" fontId="3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 quotePrefix="1">
      <alignment vertical="center"/>
      <protection locked="0"/>
    </xf>
    <xf numFmtId="10" fontId="3" fillId="0" borderId="0" xfId="0" applyNumberFormat="1" applyFont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>
      <alignment vertical="center"/>
    </xf>
    <xf numFmtId="180" fontId="5" fillId="0" borderId="0" xfId="0" applyNumberFormat="1" applyFont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83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8" fontId="5" fillId="0" borderId="1" xfId="15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85" fontId="3" fillId="0" borderId="6" xfId="15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89" fontId="3" fillId="0" borderId="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98" fontId="20" fillId="0" borderId="0" xfId="0" applyNumberFormat="1" applyFont="1" applyFill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49" fontId="5" fillId="0" borderId="8" xfId="0" applyNumberFormat="1" applyFont="1" applyBorder="1" applyAlignment="1" applyProtection="1" quotePrefix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9</xdr:col>
      <xdr:colOff>495300</xdr:colOff>
      <xdr:row>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61925"/>
          <a:ext cx="68294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澳門特別行政區政府
統計暨普查局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2500" b="1" i="0" u="none" baseline="0">
              <a:latin typeface="標楷體"/>
              <a:ea typeface="標楷體"/>
              <a:cs typeface="標楷體"/>
            </a:rPr>
            <a:t>澳門主要統計指標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二零零零年第三季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200025</xdr:rowOff>
    </xdr:from>
    <xdr:to>
      <xdr:col>9</xdr:col>
      <xdr:colOff>495300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00025"/>
          <a:ext cx="68389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二零零零年第三季             統計暨普查局            三號刊
___________________________________________________________________________________________________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9</xdr:col>
      <xdr:colOff>485775</xdr:colOff>
      <xdr:row>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28600"/>
          <a:ext cx="68103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三號刊             統計暨普查局              二零零零年第三季            澳門主要統計指標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133350</xdr:rowOff>
    </xdr:from>
    <xdr:to>
      <xdr:col>9</xdr:col>
      <xdr:colOff>523875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33350"/>
          <a:ext cx="68008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二零零零年第三季              統計暨普查局       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9</xdr:col>
      <xdr:colOff>485775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42875"/>
          <a:ext cx="68294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三號刊               統計暨普查局            二零零零年第三季            澳門主要統計指標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552450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209550"/>
          <a:ext cx="72199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  二零零零年第三季                統計暨普查局           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9</xdr:col>
      <xdr:colOff>0</xdr:colOff>
      <xdr:row>5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228600"/>
          <a:ext cx="74866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三號刊                  統計暨普查局             二零零零年第三季                 澳門主要統計指標    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10</xdr:col>
      <xdr:colOff>476250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209550"/>
          <a:ext cx="67818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二零零零年第三季            統計暨普查局       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E9" sqref="E9"/>
    </sheetView>
  </sheetViews>
  <sheetFormatPr defaultColWidth="9.00390625" defaultRowHeight="16.5"/>
  <cols>
    <col min="1" max="1" width="26.125" style="12" customWidth="1"/>
    <col min="2" max="2" width="6.625" style="2" customWidth="1"/>
    <col min="3" max="3" width="6.625" style="10" customWidth="1"/>
    <col min="4" max="5" width="7.625" style="10" customWidth="1"/>
    <col min="6" max="6" width="7.125" style="2" customWidth="1"/>
    <col min="7" max="10" width="7.125" style="10" customWidth="1"/>
    <col min="11" max="16384" width="9.00390625" style="3" customWidth="1"/>
  </cols>
  <sheetData>
    <row r="1" spans="1:10" ht="16.5">
      <c r="A1" s="32"/>
      <c r="B1" s="13"/>
      <c r="C1" s="33"/>
      <c r="D1" s="33"/>
      <c r="E1" s="33"/>
      <c r="F1" s="33"/>
      <c r="G1" s="33"/>
      <c r="H1" s="33"/>
      <c r="I1" s="33"/>
      <c r="J1" s="34"/>
    </row>
    <row r="2" spans="1:10" ht="16.5">
      <c r="A2" s="1"/>
      <c r="C2" s="35"/>
      <c r="D2" s="35"/>
      <c r="E2" s="35"/>
      <c r="F2" s="35"/>
      <c r="G2" s="35"/>
      <c r="H2" s="35"/>
      <c r="I2" s="35"/>
      <c r="J2" s="36"/>
    </row>
    <row r="3" spans="1:10" ht="16.5">
      <c r="A3" s="1"/>
      <c r="C3" s="35"/>
      <c r="D3" s="35"/>
      <c r="E3" s="35"/>
      <c r="F3" s="35"/>
      <c r="G3" s="35"/>
      <c r="H3" s="35"/>
      <c r="I3" s="35"/>
      <c r="J3" s="36"/>
    </row>
    <row r="4" spans="1:10" ht="16.5">
      <c r="A4" s="1"/>
      <c r="C4" s="35"/>
      <c r="D4" s="35"/>
      <c r="E4" s="35"/>
      <c r="F4" s="35"/>
      <c r="G4" s="35"/>
      <c r="H4" s="35"/>
      <c r="I4" s="35"/>
      <c r="J4" s="36"/>
    </row>
    <row r="5" spans="1:10" ht="16.5">
      <c r="A5" s="1"/>
      <c r="C5" s="35"/>
      <c r="D5" s="35"/>
      <c r="E5" s="35"/>
      <c r="F5" s="35"/>
      <c r="G5" s="35"/>
      <c r="H5" s="35"/>
      <c r="I5" s="35"/>
      <c r="J5" s="36"/>
    </row>
    <row r="6" spans="1:10" ht="16.5">
      <c r="A6" s="1"/>
      <c r="C6" s="35"/>
      <c r="D6" s="35"/>
      <c r="E6" s="35"/>
      <c r="F6" s="35"/>
      <c r="G6" s="35"/>
      <c r="H6" s="35"/>
      <c r="I6" s="35"/>
      <c r="J6" s="36"/>
    </row>
    <row r="7" spans="1:10" ht="16.5">
      <c r="A7" s="1"/>
      <c r="C7" s="35"/>
      <c r="D7" s="35"/>
      <c r="E7" s="35"/>
      <c r="F7" s="35"/>
      <c r="G7" s="35"/>
      <c r="H7" s="35"/>
      <c r="I7" s="35"/>
      <c r="J7" s="36" t="s">
        <v>195</v>
      </c>
    </row>
    <row r="8" spans="1:10" ht="5.25" customHeight="1">
      <c r="A8" s="37"/>
      <c r="B8" s="14"/>
      <c r="C8" s="14"/>
      <c r="D8" s="14"/>
      <c r="E8" s="14"/>
      <c r="F8" s="14"/>
      <c r="G8" s="14"/>
      <c r="H8" s="14"/>
      <c r="I8" s="14"/>
      <c r="J8" s="15"/>
    </row>
    <row r="9" spans="1:10" ht="15" customHeight="1">
      <c r="A9" s="4"/>
      <c r="C9" s="2"/>
      <c r="D9" s="2"/>
      <c r="E9" s="2"/>
      <c r="G9" s="2"/>
      <c r="H9" s="2"/>
      <c r="I9" s="2"/>
      <c r="J9" s="2"/>
    </row>
    <row r="10" spans="1:10" s="24" customFormat="1" ht="16.5">
      <c r="A10" s="18" t="s">
        <v>107</v>
      </c>
      <c r="B10" s="23"/>
      <c r="C10" s="22"/>
      <c r="D10" s="22"/>
      <c r="E10" s="22"/>
      <c r="F10" s="22"/>
      <c r="G10" s="22"/>
      <c r="H10" s="22"/>
      <c r="I10" s="22"/>
      <c r="J10" s="22"/>
    </row>
    <row r="11" spans="1:10" s="24" customFormat="1" ht="16.5">
      <c r="A11" s="25"/>
      <c r="B11" s="23"/>
      <c r="C11" s="22"/>
      <c r="D11" s="22"/>
      <c r="E11" s="22"/>
      <c r="F11" s="22"/>
      <c r="G11" s="22"/>
      <c r="H11" s="22"/>
      <c r="I11" s="22"/>
      <c r="J11" s="22"/>
    </row>
    <row r="12" spans="1:10" s="24" customFormat="1" ht="21.75" customHeight="1">
      <c r="A12" s="38"/>
      <c r="B12" s="39"/>
      <c r="C12" s="39"/>
      <c r="D12" s="39"/>
      <c r="E12" s="40"/>
      <c r="F12" s="41">
        <v>1995</v>
      </c>
      <c r="G12" s="41">
        <v>1996</v>
      </c>
      <c r="H12" s="42">
        <v>1997</v>
      </c>
      <c r="I12" s="43">
        <v>1998</v>
      </c>
      <c r="J12" s="43">
        <v>1999</v>
      </c>
    </row>
    <row r="13" spans="1:10" s="24" customFormat="1" ht="21.75" customHeight="1">
      <c r="A13" s="44" t="s">
        <v>92</v>
      </c>
      <c r="B13" s="19"/>
      <c r="C13" s="19"/>
      <c r="D13" s="19"/>
      <c r="E13" s="19"/>
      <c r="F13" s="44">
        <v>553.3</v>
      </c>
      <c r="G13" s="19">
        <v>552.9</v>
      </c>
      <c r="H13" s="19">
        <v>558.9</v>
      </c>
      <c r="I13" s="45">
        <v>519</v>
      </c>
      <c r="J13" s="21">
        <v>492.1</v>
      </c>
    </row>
    <row r="14" spans="1:10" s="24" customFormat="1" ht="21.75" customHeight="1">
      <c r="A14" s="44" t="s">
        <v>93</v>
      </c>
      <c r="B14" s="19"/>
      <c r="C14" s="19"/>
      <c r="D14" s="19"/>
      <c r="E14" s="19"/>
      <c r="F14" s="46">
        <v>10.4</v>
      </c>
      <c r="G14" s="47">
        <v>0.1</v>
      </c>
      <c r="H14" s="48">
        <v>1.1</v>
      </c>
      <c r="I14" s="47">
        <v>7.1</v>
      </c>
      <c r="J14" s="49">
        <v>5.2</v>
      </c>
    </row>
    <row r="15" spans="1:10" s="24" customFormat="1" ht="21.75" customHeight="1">
      <c r="A15" s="44" t="s">
        <v>94</v>
      </c>
      <c r="B15" s="19"/>
      <c r="C15" s="19"/>
      <c r="D15" s="19"/>
      <c r="E15" s="19"/>
      <c r="F15" s="46">
        <v>3.3</v>
      </c>
      <c r="G15" s="47">
        <v>0.4</v>
      </c>
      <c r="H15" s="47">
        <v>0.3</v>
      </c>
      <c r="I15" s="47">
        <v>4.6</v>
      </c>
      <c r="J15" s="49">
        <v>2.9</v>
      </c>
    </row>
    <row r="16" spans="1:10" s="24" customFormat="1" ht="21.75" customHeight="1">
      <c r="A16" s="44" t="s">
        <v>95</v>
      </c>
      <c r="B16" s="19"/>
      <c r="C16" s="19"/>
      <c r="D16" s="19"/>
      <c r="E16" s="19"/>
      <c r="F16" s="44">
        <v>135.2</v>
      </c>
      <c r="G16" s="19">
        <v>133.1</v>
      </c>
      <c r="H16" s="19">
        <v>133.4</v>
      </c>
      <c r="I16" s="19">
        <v>121.8</v>
      </c>
      <c r="J16" s="50">
        <v>113</v>
      </c>
    </row>
    <row r="17" spans="1:10" s="24" customFormat="1" ht="4.5" customHeight="1">
      <c r="A17" s="51"/>
      <c r="B17" s="52"/>
      <c r="C17" s="52"/>
      <c r="D17" s="52"/>
      <c r="E17" s="52"/>
      <c r="F17" s="53"/>
      <c r="G17" s="52"/>
      <c r="H17" s="52"/>
      <c r="I17" s="52"/>
      <c r="J17" s="54"/>
    </row>
    <row r="18" spans="1:10" s="24" customFormat="1" ht="9" customHeight="1">
      <c r="A18" s="55"/>
      <c r="B18" s="19"/>
      <c r="C18" s="19"/>
      <c r="D18" s="19"/>
      <c r="E18" s="19"/>
      <c r="F18" s="19"/>
      <c r="G18" s="19"/>
      <c r="H18" s="19"/>
      <c r="I18" s="19"/>
      <c r="J18" s="19"/>
    </row>
    <row r="19" spans="1:10" s="24" customFormat="1" ht="9" customHeight="1">
      <c r="A19" s="55"/>
      <c r="B19" s="19"/>
      <c r="C19" s="19"/>
      <c r="D19" s="19"/>
      <c r="E19" s="19"/>
      <c r="F19" s="19"/>
      <c r="G19" s="19"/>
      <c r="H19" s="19"/>
      <c r="I19" s="19"/>
      <c r="J19" s="19"/>
    </row>
    <row r="20" spans="1:2" s="60" customFormat="1" ht="15" customHeight="1">
      <c r="A20" s="94" t="s">
        <v>219</v>
      </c>
      <c r="B20" s="87"/>
    </row>
    <row r="21" spans="1:2" s="60" customFormat="1" ht="15" customHeight="1">
      <c r="A21" s="83"/>
      <c r="B21" s="87"/>
    </row>
    <row r="22" spans="1:10" s="60" customFormat="1" ht="15" customHeight="1">
      <c r="A22" s="56"/>
      <c r="B22" s="388" t="s">
        <v>220</v>
      </c>
      <c r="C22" s="391">
        <v>1998</v>
      </c>
      <c r="D22" s="391">
        <v>1999</v>
      </c>
      <c r="E22" s="27">
        <v>2000</v>
      </c>
      <c r="F22" s="285">
        <v>1999</v>
      </c>
      <c r="G22" s="28">
        <v>1999</v>
      </c>
      <c r="H22" s="28">
        <v>2000</v>
      </c>
      <c r="I22" s="28">
        <v>2000</v>
      </c>
      <c r="J22" s="27">
        <v>2000</v>
      </c>
    </row>
    <row r="23" spans="1:10" s="60" customFormat="1" ht="15" customHeight="1">
      <c r="A23" s="57"/>
      <c r="B23" s="389"/>
      <c r="C23" s="392"/>
      <c r="D23" s="392"/>
      <c r="E23" s="59" t="s">
        <v>37</v>
      </c>
      <c r="F23" s="282" t="s">
        <v>14</v>
      </c>
      <c r="G23" s="58" t="s">
        <v>15</v>
      </c>
      <c r="H23" s="58" t="s">
        <v>12</v>
      </c>
      <c r="I23" s="58" t="s">
        <v>13</v>
      </c>
      <c r="J23" s="59" t="s">
        <v>14</v>
      </c>
    </row>
    <row r="24" spans="1:10" s="60" customFormat="1" ht="15" customHeight="1">
      <c r="A24" s="61"/>
      <c r="B24" s="390"/>
      <c r="C24" s="393"/>
      <c r="D24" s="393"/>
      <c r="E24" s="63" t="s">
        <v>14</v>
      </c>
      <c r="F24" s="283"/>
      <c r="G24" s="62"/>
      <c r="H24" s="62"/>
      <c r="I24" s="62"/>
      <c r="J24" s="63"/>
    </row>
    <row r="25" spans="1:10" s="114" customFormat="1" ht="15" customHeight="1">
      <c r="A25" s="64" t="s">
        <v>221</v>
      </c>
      <c r="B25" s="111">
        <v>7000.37</v>
      </c>
      <c r="C25" s="111">
        <v>6948.535</v>
      </c>
      <c r="D25" s="111">
        <v>7443.924</v>
      </c>
      <c r="E25" s="112">
        <v>6840.3</v>
      </c>
      <c r="F25" s="310">
        <v>1897.1</v>
      </c>
      <c r="G25" s="111">
        <v>1933.173</v>
      </c>
      <c r="H25" s="111">
        <v>2175.767</v>
      </c>
      <c r="I25" s="128">
        <f>803.159+737.632+649.112</f>
        <v>2189.903</v>
      </c>
      <c r="J25" s="113">
        <v>2474.7</v>
      </c>
    </row>
    <row r="26" spans="1:10" s="60" customFormat="1" ht="15" customHeight="1">
      <c r="A26" s="73" t="s">
        <v>222</v>
      </c>
      <c r="B26" s="115"/>
      <c r="C26" s="115"/>
      <c r="D26" s="115"/>
      <c r="E26" s="116"/>
      <c r="F26" s="311"/>
      <c r="G26" s="115"/>
      <c r="H26" s="115"/>
      <c r="I26" s="115"/>
      <c r="J26" s="116"/>
    </row>
    <row r="27" spans="1:10" s="60" customFormat="1" ht="15" customHeight="1">
      <c r="A27" s="73" t="s">
        <v>223</v>
      </c>
      <c r="B27" s="115">
        <v>69.11886086021167</v>
      </c>
      <c r="C27" s="115">
        <v>67.45385897890706</v>
      </c>
      <c r="D27" s="115">
        <v>59.59663209887688</v>
      </c>
      <c r="E27" s="117">
        <v>58</v>
      </c>
      <c r="F27" s="311">
        <v>58.42570238785515</v>
      </c>
      <c r="G27" s="115">
        <v>57.948305712939295</v>
      </c>
      <c r="H27" s="115">
        <v>59.54401367425832</v>
      </c>
      <c r="I27" s="115">
        <f>(470.065+424.994+364.754)/I25*100</f>
        <v>57.52825581772344</v>
      </c>
      <c r="J27" s="116">
        <v>56.9</v>
      </c>
    </row>
    <row r="28" spans="1:10" s="60" customFormat="1" ht="15" customHeight="1">
      <c r="A28" s="73" t="s">
        <v>224</v>
      </c>
      <c r="B28" s="115">
        <v>23.207130480246043</v>
      </c>
      <c r="C28" s="115">
        <v>25.17509086447719</v>
      </c>
      <c r="D28" s="115">
        <v>31.36391505340463</v>
      </c>
      <c r="E28" s="117">
        <v>32.9</v>
      </c>
      <c r="F28" s="311">
        <v>32.45975436192083</v>
      </c>
      <c r="G28" s="115">
        <v>32.963681988109705</v>
      </c>
      <c r="H28" s="115">
        <v>32.09828993637646</v>
      </c>
      <c r="I28" s="115">
        <f>(256.463+235.341+213.284)/I25*100</f>
        <v>32.19722517390039</v>
      </c>
      <c r="J28" s="116">
        <v>34.1</v>
      </c>
    </row>
    <row r="29" spans="1:10" s="60" customFormat="1" ht="15" customHeight="1">
      <c r="A29" s="73" t="s">
        <v>225</v>
      </c>
      <c r="B29" s="118">
        <v>7.674008659542281</v>
      </c>
      <c r="C29" s="118">
        <v>7.3710501566157465</v>
      </c>
      <c r="D29" s="118">
        <v>9.039452847718488</v>
      </c>
      <c r="E29" s="117">
        <v>9.2</v>
      </c>
      <c r="F29" s="307">
        <v>9.114543250224026</v>
      </c>
      <c r="G29" s="118">
        <v>9.088012298951</v>
      </c>
      <c r="H29" s="118">
        <v>8.357696389365222</v>
      </c>
      <c r="I29" s="118">
        <f>(76.631+77.297+71.074)/I25*100</f>
        <v>10.274519008376172</v>
      </c>
      <c r="J29" s="119">
        <v>8.9</v>
      </c>
    </row>
    <row r="30" spans="1:10" s="60" customFormat="1" ht="15" customHeight="1">
      <c r="A30" s="73" t="s">
        <v>226</v>
      </c>
      <c r="B30" s="118"/>
      <c r="C30" s="118"/>
      <c r="D30" s="118"/>
      <c r="E30" s="119"/>
      <c r="F30" s="307"/>
      <c r="G30" s="118"/>
      <c r="H30" s="118"/>
      <c r="I30" s="118"/>
      <c r="J30" s="119"/>
    </row>
    <row r="31" spans="1:10" s="60" customFormat="1" ht="15" customHeight="1">
      <c r="A31" s="73" t="s">
        <v>227</v>
      </c>
      <c r="B31" s="327" t="s">
        <v>228</v>
      </c>
      <c r="C31" s="118">
        <v>11.76</v>
      </c>
      <c r="D31" s="118">
        <v>22.1</v>
      </c>
      <c r="E31" s="117">
        <v>24.5</v>
      </c>
      <c r="F31" s="307">
        <v>23.87</v>
      </c>
      <c r="G31" s="118">
        <v>24.51</v>
      </c>
      <c r="H31" s="118">
        <v>26.59</v>
      </c>
      <c r="I31" s="118">
        <f>(175.712+220.512+152.716)/I25*100</f>
        <v>25.066863692136142</v>
      </c>
      <c r="J31" s="119">
        <v>22.2</v>
      </c>
    </row>
    <row r="32" spans="1:10" s="60" customFormat="1" ht="15" customHeight="1">
      <c r="A32" s="73" t="s">
        <v>229</v>
      </c>
      <c r="B32" s="118" t="s">
        <v>48</v>
      </c>
      <c r="C32" s="118">
        <v>67.95</v>
      </c>
      <c r="D32" s="118">
        <v>56.82</v>
      </c>
      <c r="E32" s="117">
        <v>54.9</v>
      </c>
      <c r="F32" s="307">
        <v>55.47</v>
      </c>
      <c r="G32" s="118">
        <v>53.68</v>
      </c>
      <c r="H32" s="118">
        <v>55</v>
      </c>
      <c r="I32" s="118">
        <f>(464.051+354.954+341.611)/I25*100</f>
        <v>52.99851180623069</v>
      </c>
      <c r="J32" s="119">
        <v>56.6</v>
      </c>
    </row>
    <row r="33" spans="1:10" s="60" customFormat="1" ht="15" customHeight="1">
      <c r="A33" s="73" t="s">
        <v>230</v>
      </c>
      <c r="B33" s="118">
        <v>13</v>
      </c>
      <c r="C33" s="118">
        <v>11.75</v>
      </c>
      <c r="D33" s="118">
        <v>13.23</v>
      </c>
      <c r="E33" s="117">
        <v>14</v>
      </c>
      <c r="F33" s="307">
        <v>13.47</v>
      </c>
      <c r="G33" s="118">
        <v>13.2</v>
      </c>
      <c r="H33" s="118">
        <v>11.78</v>
      </c>
      <c r="I33" s="118">
        <f>(108.905+110.809+107.213)/I25*100</f>
        <v>14.92883474747512</v>
      </c>
      <c r="J33" s="119">
        <v>15.1</v>
      </c>
    </row>
    <row r="34" spans="1:10" s="60" customFormat="1" ht="3.75" customHeight="1" hidden="1">
      <c r="A34" s="73"/>
      <c r="B34" s="118"/>
      <c r="C34" s="118"/>
      <c r="D34" s="118"/>
      <c r="E34" s="119"/>
      <c r="F34" s="307"/>
      <c r="G34" s="118"/>
      <c r="H34" s="118"/>
      <c r="I34" s="118"/>
      <c r="J34" s="119"/>
    </row>
    <row r="35" spans="1:10" s="60" customFormat="1" ht="15" customHeight="1">
      <c r="A35" s="73" t="s">
        <v>231</v>
      </c>
      <c r="B35" s="118">
        <v>2.5</v>
      </c>
      <c r="C35" s="118">
        <v>1.57</v>
      </c>
      <c r="D35" s="118">
        <v>1.56</v>
      </c>
      <c r="E35" s="117">
        <v>1.5</v>
      </c>
      <c r="F35" s="307">
        <v>1.38</v>
      </c>
      <c r="G35" s="118">
        <v>1.75</v>
      </c>
      <c r="H35" s="118">
        <v>1.42</v>
      </c>
      <c r="I35" s="118">
        <f>(13.931+12.261+10.816)/I25*100</f>
        <v>1.6899378648278032</v>
      </c>
      <c r="J35" s="119">
        <v>1.3</v>
      </c>
    </row>
    <row r="36" spans="1:10" s="60" customFormat="1" ht="15" customHeight="1">
      <c r="A36" s="73" t="s">
        <v>232</v>
      </c>
      <c r="B36" s="118">
        <v>3.4</v>
      </c>
      <c r="C36" s="118">
        <v>2.02</v>
      </c>
      <c r="D36" s="118">
        <v>1.85</v>
      </c>
      <c r="E36" s="117">
        <v>1.3</v>
      </c>
      <c r="F36" s="307">
        <v>1.61</v>
      </c>
      <c r="G36" s="118">
        <v>2.16</v>
      </c>
      <c r="H36" s="118">
        <v>1.33</v>
      </c>
      <c r="I36" s="118">
        <f>(12.201+9.715+8.193)/I25*100</f>
        <v>1.374901080093502</v>
      </c>
      <c r="J36" s="119">
        <v>1.1</v>
      </c>
    </row>
    <row r="37" spans="1:10" s="60" customFormat="1" ht="15" customHeight="1">
      <c r="A37" s="73" t="s">
        <v>233</v>
      </c>
      <c r="B37" s="118">
        <v>1.7</v>
      </c>
      <c r="C37" s="118">
        <v>1.41</v>
      </c>
      <c r="D37" s="118">
        <v>1.3</v>
      </c>
      <c r="E37" s="117">
        <v>1.1</v>
      </c>
      <c r="F37" s="307">
        <v>1.1</v>
      </c>
      <c r="G37" s="118">
        <v>1.44</v>
      </c>
      <c r="H37" s="118">
        <v>1.13</v>
      </c>
      <c r="I37" s="118">
        <f>(10.039+8.664+8.659)/I25*100</f>
        <v>1.249461734149869</v>
      </c>
      <c r="J37" s="119">
        <v>1.1</v>
      </c>
    </row>
    <row r="38" spans="1:10" s="60" customFormat="1" ht="7.5" customHeight="1">
      <c r="A38" s="73"/>
      <c r="B38" s="118"/>
      <c r="C38" s="118"/>
      <c r="D38" s="118"/>
      <c r="E38" s="119"/>
      <c r="F38" s="307"/>
      <c r="G38" s="118"/>
      <c r="H38" s="118"/>
      <c r="I38" s="118"/>
      <c r="J38" s="119"/>
    </row>
    <row r="39" spans="1:10" s="114" customFormat="1" ht="15" customHeight="1">
      <c r="A39" s="64" t="s">
        <v>234</v>
      </c>
      <c r="B39" s="118">
        <v>50.22</v>
      </c>
      <c r="C39" s="118">
        <v>51.28</v>
      </c>
      <c r="D39" s="118">
        <v>53.4</v>
      </c>
      <c r="E39" s="117">
        <v>57.2</v>
      </c>
      <c r="F39" s="307">
        <v>54.25</v>
      </c>
      <c r="G39" s="118">
        <v>56.61</v>
      </c>
      <c r="H39" s="118">
        <v>54.22</v>
      </c>
      <c r="I39" s="118">
        <v>56.9</v>
      </c>
      <c r="J39" s="119">
        <v>60.3</v>
      </c>
    </row>
    <row r="40" spans="1:10" s="60" customFormat="1" ht="7.5" customHeight="1">
      <c r="A40" s="64"/>
      <c r="B40" s="120"/>
      <c r="C40" s="120"/>
      <c r="D40" s="120"/>
      <c r="E40" s="121"/>
      <c r="F40" s="308"/>
      <c r="G40" s="120"/>
      <c r="H40" s="120"/>
      <c r="I40" s="120"/>
      <c r="J40" s="121"/>
    </row>
    <row r="41" spans="1:10" s="114" customFormat="1" ht="15" customHeight="1">
      <c r="A41" s="64" t="s">
        <v>235</v>
      </c>
      <c r="B41" s="122" t="s">
        <v>53</v>
      </c>
      <c r="C41" s="122">
        <v>1.3</v>
      </c>
      <c r="D41" s="122">
        <v>1.4</v>
      </c>
      <c r="E41" s="122" t="s">
        <v>53</v>
      </c>
      <c r="F41" s="309">
        <v>1.4</v>
      </c>
      <c r="G41" s="122">
        <v>1.3</v>
      </c>
      <c r="H41" s="122">
        <v>1.1</v>
      </c>
      <c r="I41" s="122">
        <v>1.2</v>
      </c>
      <c r="J41" s="123">
        <v>1.3</v>
      </c>
    </row>
    <row r="42" spans="1:10" s="114" customFormat="1" ht="7.5" customHeight="1">
      <c r="A42" s="64"/>
      <c r="B42" s="120"/>
      <c r="C42" s="120"/>
      <c r="D42" s="120"/>
      <c r="E42" s="121"/>
      <c r="F42" s="308"/>
      <c r="G42" s="120"/>
      <c r="H42" s="120"/>
      <c r="I42" s="120"/>
      <c r="J42" s="121"/>
    </row>
    <row r="43" spans="1:10" s="114" customFormat="1" ht="15" customHeight="1">
      <c r="A43" s="64" t="s">
        <v>236</v>
      </c>
      <c r="B43" s="124" t="s">
        <v>53</v>
      </c>
      <c r="C43" s="125">
        <v>1392</v>
      </c>
      <c r="D43" s="125">
        <v>1373</v>
      </c>
      <c r="E43" s="122" t="s">
        <v>53</v>
      </c>
      <c r="F43" s="312">
        <v>1305</v>
      </c>
      <c r="G43" s="125">
        <v>1212</v>
      </c>
      <c r="H43" s="125">
        <v>1137</v>
      </c>
      <c r="I43" s="125">
        <v>1215.14</v>
      </c>
      <c r="J43" s="126">
        <v>1467</v>
      </c>
    </row>
    <row r="44" spans="1:10" s="114" customFormat="1" ht="7.5" customHeight="1">
      <c r="A44" s="64"/>
      <c r="B44" s="120"/>
      <c r="C44" s="120"/>
      <c r="D44" s="120"/>
      <c r="E44" s="121"/>
      <c r="F44" s="308"/>
      <c r="G44" s="120"/>
      <c r="H44" s="120"/>
      <c r="I44" s="120"/>
      <c r="J44" s="121"/>
    </row>
    <row r="45" spans="1:10" s="114" customFormat="1" ht="15" customHeight="1">
      <c r="A45" s="64" t="s">
        <v>237</v>
      </c>
      <c r="B45" s="127">
        <v>823.811</v>
      </c>
      <c r="C45" s="111">
        <v>5668.133</v>
      </c>
      <c r="D45" s="111">
        <v>10337.472</v>
      </c>
      <c r="E45" s="112">
        <v>10431.8</v>
      </c>
      <c r="F45" s="310">
        <v>2760.096</v>
      </c>
      <c r="G45" s="128">
        <v>2983.939</v>
      </c>
      <c r="H45" s="111">
        <v>3297.995</v>
      </c>
      <c r="I45" s="111">
        <f>(1150.52+1087.922+1089.895)</f>
        <v>3328.337</v>
      </c>
      <c r="J45" s="112">
        <v>3805.5</v>
      </c>
    </row>
    <row r="46" spans="1:10" s="114" customFormat="1" ht="15" customHeight="1">
      <c r="A46" s="73" t="s">
        <v>238</v>
      </c>
      <c r="B46" s="124"/>
      <c r="C46" s="124"/>
      <c r="D46" s="124"/>
      <c r="E46" s="129"/>
      <c r="F46" s="306"/>
      <c r="G46" s="124"/>
      <c r="H46" s="124"/>
      <c r="I46" s="124"/>
      <c r="J46" s="129"/>
    </row>
    <row r="47" spans="1:10" s="114" customFormat="1" ht="15" customHeight="1">
      <c r="A47" s="73" t="s">
        <v>239</v>
      </c>
      <c r="B47" s="118">
        <v>86.09159139657034</v>
      </c>
      <c r="C47" s="118">
        <v>13.535656273414897</v>
      </c>
      <c r="D47" s="118">
        <v>7.49558499408753</v>
      </c>
      <c r="E47" s="117">
        <v>5.4</v>
      </c>
      <c r="F47" s="307">
        <v>7.419452077029205</v>
      </c>
      <c r="G47" s="118">
        <v>6.23109252568501</v>
      </c>
      <c r="H47" s="118">
        <v>5.333331311903141</v>
      </c>
      <c r="I47" s="118">
        <f>(58.936+52.468+57.474+4.007+3.034+2.681)/I45*100</f>
        <v>5.366043162095665</v>
      </c>
      <c r="J47" s="119">
        <v>5.6</v>
      </c>
    </row>
    <row r="48" spans="1:10" s="114" customFormat="1" ht="15" customHeight="1">
      <c r="A48" s="73" t="s">
        <v>240</v>
      </c>
      <c r="B48" s="118">
        <v>0.7291721037956522</v>
      </c>
      <c r="C48" s="118">
        <v>84.48407967844086</v>
      </c>
      <c r="D48" s="118">
        <v>91.49527079734774</v>
      </c>
      <c r="E48" s="117">
        <v>93.8</v>
      </c>
      <c r="F48" s="307">
        <v>91.444681634262</v>
      </c>
      <c r="G48" s="118">
        <v>93.06410084120353</v>
      </c>
      <c r="H48" s="118">
        <v>93.90926911653898</v>
      </c>
      <c r="I48" s="118">
        <f>(1063.59+1010.543+1013.767+16.219+15.271+8.2)/I45*100</f>
        <v>93.96854945878376</v>
      </c>
      <c r="J48" s="119">
        <v>93.7</v>
      </c>
    </row>
    <row r="49" spans="1:10" s="114" customFormat="1" ht="15" customHeight="1">
      <c r="A49" s="73" t="s">
        <v>241</v>
      </c>
      <c r="B49" s="118">
        <v>13.179236499634017</v>
      </c>
      <c r="C49" s="118">
        <v>1.980264048144248</v>
      </c>
      <c r="D49" s="118">
        <v>1.0091442085647246</v>
      </c>
      <c r="E49" s="117">
        <v>0.7</v>
      </c>
      <c r="F49" s="307">
        <v>1.1358662887087985</v>
      </c>
      <c r="G49" s="118">
        <v>0.7048066331114677</v>
      </c>
      <c r="H49" s="118">
        <v>0.7573995715578707</v>
      </c>
      <c r="I49" s="118">
        <f>(7.718+6.547+7.737+0.05+0.059+0.036)/I45*100</f>
        <v>0.665407379120564</v>
      </c>
      <c r="J49" s="119">
        <v>0.7</v>
      </c>
    </row>
    <row r="50" spans="1:10" s="92" customFormat="1" ht="7.5" customHeight="1">
      <c r="A50" s="77"/>
      <c r="B50" s="107"/>
      <c r="C50" s="107"/>
      <c r="D50" s="107"/>
      <c r="E50" s="108"/>
      <c r="F50" s="130"/>
      <c r="G50" s="107"/>
      <c r="H50" s="107"/>
      <c r="I50" s="107"/>
      <c r="J50" s="108"/>
    </row>
    <row r="51" spans="1:10" ht="16.5">
      <c r="A51" s="328" t="s">
        <v>242</v>
      </c>
      <c r="B51" s="91"/>
      <c r="C51" s="60" t="s">
        <v>243</v>
      </c>
      <c r="D51" s="92"/>
      <c r="E51" s="92"/>
      <c r="F51" s="92"/>
      <c r="G51" s="92"/>
      <c r="H51" s="92"/>
      <c r="I51" s="92"/>
      <c r="J51" s="92"/>
    </row>
    <row r="52" spans="1:10" ht="16.5">
      <c r="A52" s="328" t="s">
        <v>244</v>
      </c>
      <c r="B52" s="91"/>
      <c r="C52" s="60" t="s">
        <v>245</v>
      </c>
      <c r="D52" s="92"/>
      <c r="E52" s="92"/>
      <c r="F52" s="92"/>
      <c r="G52" s="92"/>
      <c r="H52" s="92"/>
      <c r="I52" s="92"/>
      <c r="J52" s="92"/>
    </row>
    <row r="53" ht="17.25" thickBot="1">
      <c r="F53" s="10"/>
    </row>
    <row r="54" spans="1:10" s="10" customFormat="1" ht="12" customHeight="1" thickTop="1">
      <c r="A54" s="386" t="s">
        <v>18</v>
      </c>
      <c r="B54" s="386"/>
      <c r="C54" s="386"/>
      <c r="D54" s="386"/>
      <c r="E54" s="386"/>
      <c r="F54" s="386"/>
      <c r="G54" s="386"/>
      <c r="H54" s="386"/>
      <c r="I54" s="386"/>
      <c r="J54" s="386"/>
    </row>
    <row r="55" spans="1:10" s="10" customFormat="1" ht="12" customHeight="1">
      <c r="A55" s="387" t="s">
        <v>19</v>
      </c>
      <c r="B55" s="387"/>
      <c r="C55" s="387"/>
      <c r="D55" s="387"/>
      <c r="E55" s="387"/>
      <c r="F55" s="387"/>
      <c r="G55" s="387"/>
      <c r="H55" s="387"/>
      <c r="I55" s="387"/>
      <c r="J55" s="387"/>
    </row>
    <row r="56" spans="1:10" s="10" customFormat="1" ht="12" customHeight="1">
      <c r="A56" s="387" t="s">
        <v>196</v>
      </c>
      <c r="B56" s="387"/>
      <c r="C56" s="387"/>
      <c r="D56" s="387"/>
      <c r="E56" s="387"/>
      <c r="F56" s="387"/>
      <c r="G56" s="387"/>
      <c r="H56" s="387"/>
      <c r="I56" s="387"/>
      <c r="J56" s="387"/>
    </row>
    <row r="57" spans="1:10" s="10" customFormat="1" ht="12" customHeight="1" thickBot="1">
      <c r="A57" s="385" t="s">
        <v>108</v>
      </c>
      <c r="B57" s="385"/>
      <c r="C57" s="385"/>
      <c r="D57" s="385"/>
      <c r="E57" s="385"/>
      <c r="F57" s="385"/>
      <c r="G57" s="385"/>
      <c r="H57" s="385"/>
      <c r="I57" s="385"/>
      <c r="J57" s="385"/>
    </row>
    <row r="58" spans="1:6" s="10" customFormat="1" ht="17.25" thickTop="1">
      <c r="A58" s="12"/>
      <c r="B58" s="2"/>
      <c r="F58" s="2"/>
    </row>
    <row r="59" spans="1:6" s="10" customFormat="1" ht="16.5">
      <c r="A59" s="12"/>
      <c r="B59" s="2"/>
      <c r="F59" s="2"/>
    </row>
  </sheetData>
  <mergeCells count="7">
    <mergeCell ref="A57:J57"/>
    <mergeCell ref="A54:J54"/>
    <mergeCell ref="A55:J55"/>
    <mergeCell ref="B22:B24"/>
    <mergeCell ref="C22:C24"/>
    <mergeCell ref="D22:D24"/>
    <mergeCell ref="A56:J5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7"/>
  <sheetViews>
    <sheetView workbookViewId="0" topLeftCell="A1">
      <selection activeCell="D7" sqref="D7"/>
    </sheetView>
  </sheetViews>
  <sheetFormatPr defaultColWidth="9.00390625" defaultRowHeight="16.5"/>
  <cols>
    <col min="1" max="1" width="26.00390625" style="12" customWidth="1"/>
    <col min="2" max="2" width="7.125" style="2" customWidth="1"/>
    <col min="3" max="3" width="7.125" style="10" customWidth="1"/>
    <col min="4" max="4" width="7.375" style="10" customWidth="1"/>
    <col min="5" max="9" width="7.125" style="10" customWidth="1"/>
    <col min="10" max="10" width="7.00390625" style="10" customWidth="1"/>
    <col min="11" max="16384" width="9.00390625" style="3" customWidth="1"/>
  </cols>
  <sheetData>
    <row r="1" spans="1:10" s="11" customFormat="1" ht="16.5">
      <c r="A1" s="397"/>
      <c r="B1" s="397"/>
      <c r="C1" s="397"/>
      <c r="D1" s="397"/>
      <c r="E1" s="397"/>
      <c r="F1" s="397"/>
      <c r="G1" s="397"/>
      <c r="H1" s="397"/>
      <c r="I1" s="397"/>
      <c r="J1" s="397"/>
    </row>
    <row r="2" spans="1:10" s="11" customFormat="1" ht="16.5">
      <c r="A2" s="397"/>
      <c r="B2" s="397"/>
      <c r="C2" s="397"/>
      <c r="D2" s="397"/>
      <c r="E2" s="397"/>
      <c r="F2" s="397"/>
      <c r="G2" s="397"/>
      <c r="H2" s="397"/>
      <c r="I2" s="397"/>
      <c r="J2" s="397"/>
    </row>
    <row r="3" spans="1:10" s="11" customFormat="1" ht="16.5">
      <c r="A3" s="398"/>
      <c r="B3" s="398"/>
      <c r="C3" s="398"/>
      <c r="D3" s="398"/>
      <c r="E3" s="398"/>
      <c r="F3" s="398"/>
      <c r="G3" s="398"/>
      <c r="H3" s="398"/>
      <c r="I3" s="398"/>
      <c r="J3" s="398"/>
    </row>
    <row r="4" s="379" customFormat="1" ht="16.5"/>
    <row r="5" spans="1:10" s="11" customFormat="1" ht="16.5">
      <c r="A5" s="398"/>
      <c r="B5" s="398"/>
      <c r="C5" s="398"/>
      <c r="D5" s="398"/>
      <c r="E5" s="398"/>
      <c r="F5" s="398"/>
      <c r="G5" s="398"/>
      <c r="H5" s="398"/>
      <c r="I5" s="398"/>
      <c r="J5" s="398"/>
    </row>
    <row r="6" spans="1:10" s="11" customFormat="1" ht="16.5">
      <c r="A6" s="4"/>
      <c r="B6" s="2"/>
      <c r="C6" s="2"/>
      <c r="D6" s="2"/>
      <c r="E6" s="2"/>
      <c r="F6" s="2"/>
      <c r="G6" s="2"/>
      <c r="H6" s="2"/>
      <c r="I6" s="2"/>
      <c r="J6" s="2"/>
    </row>
    <row r="8" spans="1:6" s="92" customFormat="1" ht="13.5" customHeight="1">
      <c r="A8" s="94" t="s">
        <v>164</v>
      </c>
      <c r="B8" s="91"/>
      <c r="F8" s="91"/>
    </row>
    <row r="9" spans="1:10" s="92" customFormat="1" ht="7.5" customHeight="1">
      <c r="A9" s="95"/>
      <c r="B9" s="87"/>
      <c r="C9" s="60"/>
      <c r="D9" s="60"/>
      <c r="E9" s="60"/>
      <c r="F9" s="87"/>
      <c r="G9" s="60"/>
      <c r="H9" s="60"/>
      <c r="I9" s="60"/>
      <c r="J9" s="60"/>
    </row>
    <row r="10" spans="1:10" s="96" customFormat="1" ht="12.75" customHeight="1">
      <c r="A10" s="56"/>
      <c r="B10" s="394">
        <v>1997</v>
      </c>
      <c r="C10" s="391">
        <v>1998</v>
      </c>
      <c r="D10" s="391">
        <v>1999</v>
      </c>
      <c r="E10" s="27">
        <v>2000</v>
      </c>
      <c r="F10" s="285">
        <v>1999</v>
      </c>
      <c r="G10" s="28">
        <v>1999</v>
      </c>
      <c r="H10" s="28">
        <v>2000</v>
      </c>
      <c r="I10" s="28">
        <v>2000</v>
      </c>
      <c r="J10" s="27">
        <v>2000</v>
      </c>
    </row>
    <row r="11" spans="1:10" s="96" customFormat="1" ht="12.75" customHeight="1">
      <c r="A11" s="57"/>
      <c r="B11" s="395"/>
      <c r="C11" s="392"/>
      <c r="D11" s="392"/>
      <c r="E11" s="59" t="s">
        <v>37</v>
      </c>
      <c r="F11" s="282" t="s">
        <v>14</v>
      </c>
      <c r="G11" s="58" t="s">
        <v>15</v>
      </c>
      <c r="H11" s="58" t="s">
        <v>12</v>
      </c>
      <c r="I11" s="58" t="s">
        <v>13</v>
      </c>
      <c r="J11" s="59" t="s">
        <v>14</v>
      </c>
    </row>
    <row r="12" spans="1:10" s="96" customFormat="1" ht="12.75" customHeight="1">
      <c r="A12" s="61"/>
      <c r="B12" s="396"/>
      <c r="C12" s="393"/>
      <c r="D12" s="393"/>
      <c r="E12" s="63" t="s">
        <v>14</v>
      </c>
      <c r="F12" s="62"/>
      <c r="G12" s="62"/>
      <c r="H12" s="62"/>
      <c r="I12" s="62"/>
      <c r="J12" s="63"/>
    </row>
    <row r="13" spans="1:10" s="96" customFormat="1" ht="7.5" customHeight="1">
      <c r="A13" s="56"/>
      <c r="B13" s="88"/>
      <c r="C13" s="88"/>
      <c r="D13" s="88"/>
      <c r="E13" s="59"/>
      <c r="F13" s="58"/>
      <c r="G13" s="58"/>
      <c r="H13" s="58"/>
      <c r="I13" s="58"/>
      <c r="J13" s="59"/>
    </row>
    <row r="14" spans="1:10" s="99" customFormat="1" ht="12.75" customHeight="1">
      <c r="A14" s="64" t="s">
        <v>165</v>
      </c>
      <c r="B14" s="97">
        <v>16603</v>
      </c>
      <c r="C14" s="97">
        <v>15596</v>
      </c>
      <c r="D14" s="97">
        <v>16300</v>
      </c>
      <c r="E14" s="98">
        <v>13206</v>
      </c>
      <c r="F14" s="286">
        <v>3945</v>
      </c>
      <c r="G14" s="97">
        <v>4230</v>
      </c>
      <c r="H14" s="97">
        <v>3529</v>
      </c>
      <c r="I14" s="97">
        <v>4961</v>
      </c>
      <c r="J14" s="98">
        <v>4716</v>
      </c>
    </row>
    <row r="15" spans="1:10" s="92" customFormat="1" ht="12.75" customHeight="1">
      <c r="A15" s="73" t="s">
        <v>166</v>
      </c>
      <c r="B15" s="97"/>
      <c r="C15" s="97"/>
      <c r="D15" s="97"/>
      <c r="E15" s="98"/>
      <c r="F15" s="286"/>
      <c r="G15" s="97"/>
      <c r="H15" s="97"/>
      <c r="I15" s="97"/>
      <c r="J15" s="98"/>
    </row>
    <row r="16" spans="1:10" s="92" customFormat="1" ht="12.75" customHeight="1">
      <c r="A16" s="73" t="s">
        <v>167</v>
      </c>
      <c r="B16" s="97">
        <v>4741</v>
      </c>
      <c r="C16" s="97">
        <v>5092</v>
      </c>
      <c r="D16" s="97">
        <v>5809</v>
      </c>
      <c r="E16" s="98">
        <v>5355</v>
      </c>
      <c r="F16" s="286">
        <v>1491</v>
      </c>
      <c r="G16" s="97">
        <v>1584</v>
      </c>
      <c r="H16" s="97">
        <v>1338</v>
      </c>
      <c r="I16" s="97">
        <v>2018</v>
      </c>
      <c r="J16" s="98">
        <v>2000</v>
      </c>
    </row>
    <row r="17" spans="1:10" s="92" customFormat="1" ht="12.75" customHeight="1">
      <c r="A17" s="73" t="s">
        <v>168</v>
      </c>
      <c r="B17" s="97">
        <v>4176</v>
      </c>
      <c r="C17" s="97">
        <v>3697</v>
      </c>
      <c r="D17" s="97">
        <v>2945</v>
      </c>
      <c r="E17" s="98">
        <v>2063</v>
      </c>
      <c r="F17" s="286">
        <v>709</v>
      </c>
      <c r="G17" s="97">
        <v>747</v>
      </c>
      <c r="H17" s="97">
        <v>601</v>
      </c>
      <c r="I17" s="97">
        <v>801</v>
      </c>
      <c r="J17" s="98">
        <v>661</v>
      </c>
    </row>
    <row r="18" spans="1:10" s="92" customFormat="1" ht="12.75" customHeight="1">
      <c r="A18" s="73" t="s">
        <v>169</v>
      </c>
      <c r="B18" s="97">
        <v>1537</v>
      </c>
      <c r="C18" s="97">
        <v>1537</v>
      </c>
      <c r="D18" s="97">
        <v>1550</v>
      </c>
      <c r="E18" s="98">
        <v>1326</v>
      </c>
      <c r="F18" s="286">
        <v>411</v>
      </c>
      <c r="G18" s="97">
        <v>340</v>
      </c>
      <c r="H18" s="97">
        <v>314</v>
      </c>
      <c r="I18" s="97">
        <v>588</v>
      </c>
      <c r="J18" s="98">
        <v>425</v>
      </c>
    </row>
    <row r="19" spans="1:10" s="92" customFormat="1" ht="1.5" customHeight="1">
      <c r="A19" s="73"/>
      <c r="B19" s="97"/>
      <c r="C19" s="97"/>
      <c r="D19" s="97"/>
      <c r="E19" s="98"/>
      <c r="F19" s="286"/>
      <c r="G19" s="97"/>
      <c r="H19" s="97"/>
      <c r="I19" s="97"/>
      <c r="J19" s="98"/>
    </row>
    <row r="20" spans="1:10" s="92" customFormat="1" ht="12.75" customHeight="1">
      <c r="A20" s="73" t="s">
        <v>170</v>
      </c>
      <c r="B20" s="97">
        <v>2052</v>
      </c>
      <c r="C20" s="97">
        <v>1641</v>
      </c>
      <c r="D20" s="97">
        <v>2103</v>
      </c>
      <c r="E20" s="98">
        <v>1246</v>
      </c>
      <c r="F20" s="286">
        <v>389</v>
      </c>
      <c r="G20" s="97">
        <v>441</v>
      </c>
      <c r="H20" s="97">
        <v>355</v>
      </c>
      <c r="I20" s="97">
        <v>378</v>
      </c>
      <c r="J20" s="98">
        <v>513</v>
      </c>
    </row>
    <row r="21" spans="1:10" s="92" customFormat="1" ht="12.75" customHeight="1">
      <c r="A21" s="73" t="s">
        <v>171</v>
      </c>
      <c r="B21" s="97">
        <v>356</v>
      </c>
      <c r="C21" s="97">
        <v>267</v>
      </c>
      <c r="D21" s="97">
        <v>864</v>
      </c>
      <c r="E21" s="98">
        <v>271</v>
      </c>
      <c r="F21" s="286">
        <v>100</v>
      </c>
      <c r="G21" s="97">
        <v>102</v>
      </c>
      <c r="H21" s="97">
        <v>76</v>
      </c>
      <c r="I21" s="97">
        <v>75</v>
      </c>
      <c r="J21" s="98">
        <v>119</v>
      </c>
    </row>
    <row r="22" spans="1:10" s="92" customFormat="1" ht="12.75" customHeight="1">
      <c r="A22" s="73" t="s">
        <v>172</v>
      </c>
      <c r="B22" s="97">
        <v>616</v>
      </c>
      <c r="C22" s="97">
        <v>417</v>
      </c>
      <c r="D22" s="97">
        <v>384</v>
      </c>
      <c r="E22" s="98">
        <v>253</v>
      </c>
      <c r="F22" s="286">
        <v>79</v>
      </c>
      <c r="G22" s="97">
        <v>103</v>
      </c>
      <c r="H22" s="97">
        <v>77</v>
      </c>
      <c r="I22" s="97">
        <v>77</v>
      </c>
      <c r="J22" s="98">
        <v>98</v>
      </c>
    </row>
    <row r="23" spans="1:10" s="92" customFormat="1" ht="1.5" customHeight="1">
      <c r="A23" s="73"/>
      <c r="B23" s="97"/>
      <c r="C23" s="97"/>
      <c r="D23" s="97"/>
      <c r="E23" s="98"/>
      <c r="F23" s="286"/>
      <c r="G23" s="97"/>
      <c r="H23" s="97"/>
      <c r="I23" s="97"/>
      <c r="J23" s="98"/>
    </row>
    <row r="24" spans="1:10" s="92" customFormat="1" ht="12.75" customHeight="1">
      <c r="A24" s="73" t="s">
        <v>173</v>
      </c>
      <c r="B24" s="97">
        <v>1417</v>
      </c>
      <c r="C24" s="97">
        <v>1208</v>
      </c>
      <c r="D24" s="97">
        <v>1084</v>
      </c>
      <c r="E24" s="98">
        <v>846</v>
      </c>
      <c r="F24" s="286">
        <v>258</v>
      </c>
      <c r="G24" s="97">
        <v>285</v>
      </c>
      <c r="H24" s="97">
        <v>253</v>
      </c>
      <c r="I24" s="97">
        <v>286</v>
      </c>
      <c r="J24" s="98">
        <v>306</v>
      </c>
    </row>
    <row r="25" spans="1:10" s="92" customFormat="1" ht="12.75" customHeight="1">
      <c r="A25" s="73" t="s">
        <v>174</v>
      </c>
      <c r="B25" s="97">
        <v>1042</v>
      </c>
      <c r="C25" s="97">
        <v>733</v>
      </c>
      <c r="D25" s="97">
        <v>831</v>
      </c>
      <c r="E25" s="98">
        <v>556</v>
      </c>
      <c r="F25" s="286">
        <v>182</v>
      </c>
      <c r="G25" s="97">
        <v>207</v>
      </c>
      <c r="H25" s="97">
        <v>178</v>
      </c>
      <c r="I25" s="97">
        <v>180</v>
      </c>
      <c r="J25" s="98">
        <v>198</v>
      </c>
    </row>
    <row r="26" spans="1:10" s="92" customFormat="1" ht="3" customHeight="1">
      <c r="A26" s="73"/>
      <c r="B26" s="97"/>
      <c r="C26" s="97"/>
      <c r="D26" s="97"/>
      <c r="E26" s="98"/>
      <c r="F26" s="286"/>
      <c r="G26" s="97"/>
      <c r="H26" s="97"/>
      <c r="I26" s="97"/>
      <c r="J26" s="98"/>
    </row>
    <row r="27" spans="1:10" s="92" customFormat="1" ht="12.75" customHeight="1">
      <c r="A27" s="73" t="s">
        <v>175</v>
      </c>
      <c r="B27" s="97"/>
      <c r="C27" s="97"/>
      <c r="D27" s="97"/>
      <c r="E27" s="98"/>
      <c r="F27" s="286"/>
      <c r="G27" s="97"/>
      <c r="H27" s="97"/>
      <c r="I27" s="97"/>
      <c r="J27" s="98"/>
    </row>
    <row r="28" spans="1:10" s="92" customFormat="1" ht="12.75" customHeight="1">
      <c r="A28" s="69" t="s">
        <v>176</v>
      </c>
      <c r="B28" s="97">
        <v>4276</v>
      </c>
      <c r="C28" s="97">
        <v>4024</v>
      </c>
      <c r="D28" s="97">
        <v>4340</v>
      </c>
      <c r="E28" s="98">
        <v>3760</v>
      </c>
      <c r="F28" s="286">
        <v>1094</v>
      </c>
      <c r="G28" s="97">
        <v>1186</v>
      </c>
      <c r="H28" s="97">
        <v>997</v>
      </c>
      <c r="I28" s="97">
        <v>1287</v>
      </c>
      <c r="J28" s="98">
        <v>1476</v>
      </c>
    </row>
    <row r="29" spans="1:10" s="92" customFormat="1" ht="12.75" customHeight="1">
      <c r="A29" s="69" t="s">
        <v>153</v>
      </c>
      <c r="B29" s="97">
        <v>1673</v>
      </c>
      <c r="C29" s="97">
        <v>1523</v>
      </c>
      <c r="D29" s="97">
        <v>1469</v>
      </c>
      <c r="E29" s="98">
        <v>1223</v>
      </c>
      <c r="F29" s="286">
        <v>339</v>
      </c>
      <c r="G29" s="97">
        <v>377</v>
      </c>
      <c r="H29" s="97">
        <v>344</v>
      </c>
      <c r="I29" s="97">
        <v>388</v>
      </c>
      <c r="J29" s="98">
        <v>491</v>
      </c>
    </row>
    <row r="30" spans="1:10" s="92" customFormat="1" ht="12.75" customHeight="1">
      <c r="A30" s="69" t="s">
        <v>177</v>
      </c>
      <c r="B30" s="97">
        <v>955</v>
      </c>
      <c r="C30" s="97">
        <v>1103</v>
      </c>
      <c r="D30" s="97">
        <v>1525</v>
      </c>
      <c r="E30" s="98">
        <v>1419</v>
      </c>
      <c r="F30" s="286">
        <v>436</v>
      </c>
      <c r="G30" s="97">
        <v>402</v>
      </c>
      <c r="H30" s="97">
        <v>314</v>
      </c>
      <c r="I30" s="97">
        <v>550</v>
      </c>
      <c r="J30" s="98">
        <v>555</v>
      </c>
    </row>
    <row r="31" spans="1:10" s="92" customFormat="1" ht="12.75" customHeight="1">
      <c r="A31" s="69" t="s">
        <v>178</v>
      </c>
      <c r="B31" s="97">
        <v>519</v>
      </c>
      <c r="C31" s="97">
        <v>423</v>
      </c>
      <c r="D31" s="97">
        <v>383</v>
      </c>
      <c r="E31" s="98">
        <v>326</v>
      </c>
      <c r="F31" s="286">
        <v>81</v>
      </c>
      <c r="G31" s="97">
        <v>143</v>
      </c>
      <c r="H31" s="97">
        <v>95</v>
      </c>
      <c r="I31" s="97">
        <v>110</v>
      </c>
      <c r="J31" s="98">
        <v>121</v>
      </c>
    </row>
    <row r="32" spans="1:10" s="92" customFormat="1" ht="1.5" customHeight="1">
      <c r="A32" s="69"/>
      <c r="B32" s="97"/>
      <c r="C32" s="97"/>
      <c r="D32" s="97"/>
      <c r="E32" s="98"/>
      <c r="F32" s="286"/>
      <c r="G32" s="97"/>
      <c r="H32" s="97"/>
      <c r="I32" s="97"/>
      <c r="J32" s="98"/>
    </row>
    <row r="33" spans="1:10" s="60" customFormat="1" ht="12.75" customHeight="1">
      <c r="A33" s="69" t="s">
        <v>179</v>
      </c>
      <c r="B33" s="100">
        <v>9376</v>
      </c>
      <c r="C33" s="100">
        <v>9068</v>
      </c>
      <c r="D33" s="100">
        <v>8781</v>
      </c>
      <c r="E33" s="98">
        <v>7039</v>
      </c>
      <c r="F33" s="286">
        <v>2138</v>
      </c>
      <c r="G33" s="97">
        <v>2347</v>
      </c>
      <c r="H33" s="97">
        <v>1890</v>
      </c>
      <c r="I33" s="97">
        <v>2797</v>
      </c>
      <c r="J33" s="98">
        <v>2352</v>
      </c>
    </row>
    <row r="34" spans="1:10" s="92" customFormat="1" ht="12.75" customHeight="1">
      <c r="A34" s="69" t="s">
        <v>180</v>
      </c>
      <c r="B34" s="100">
        <v>6830</v>
      </c>
      <c r="C34" s="100">
        <v>6748</v>
      </c>
      <c r="D34" s="100">
        <v>6454</v>
      </c>
      <c r="E34" s="98">
        <v>5513</v>
      </c>
      <c r="F34" s="286">
        <v>1593</v>
      </c>
      <c r="G34" s="97">
        <v>1660</v>
      </c>
      <c r="H34" s="97">
        <v>1443</v>
      </c>
      <c r="I34" s="97">
        <v>2274</v>
      </c>
      <c r="J34" s="98">
        <v>1796</v>
      </c>
    </row>
    <row r="35" spans="1:10" s="92" customFormat="1" ht="12.75" customHeight="1">
      <c r="A35" s="69" t="s">
        <v>181</v>
      </c>
      <c r="B35" s="101">
        <v>379</v>
      </c>
      <c r="C35" s="101">
        <v>311</v>
      </c>
      <c r="D35" s="101">
        <v>240</v>
      </c>
      <c r="E35" s="98">
        <v>131</v>
      </c>
      <c r="F35" s="287">
        <v>78</v>
      </c>
      <c r="G35" s="101">
        <v>52</v>
      </c>
      <c r="H35" s="97">
        <v>31</v>
      </c>
      <c r="I35" s="97">
        <v>50</v>
      </c>
      <c r="J35" s="98">
        <v>50</v>
      </c>
    </row>
    <row r="36" spans="1:10" s="60" customFormat="1" ht="12.75" customHeight="1">
      <c r="A36" s="69" t="s">
        <v>182</v>
      </c>
      <c r="B36" s="97">
        <v>2167</v>
      </c>
      <c r="C36" s="97">
        <v>2009</v>
      </c>
      <c r="D36" s="97">
        <v>2087</v>
      </c>
      <c r="E36" s="98">
        <v>1395</v>
      </c>
      <c r="F36" s="286">
        <v>467</v>
      </c>
      <c r="G36" s="97">
        <v>635</v>
      </c>
      <c r="H36" s="97">
        <v>416</v>
      </c>
      <c r="I36" s="97">
        <v>473</v>
      </c>
      <c r="J36" s="98">
        <v>506</v>
      </c>
    </row>
    <row r="37" spans="1:10" s="60" customFormat="1" ht="1.5" customHeight="1">
      <c r="A37" s="69"/>
      <c r="B37" s="97"/>
      <c r="C37" s="97"/>
      <c r="D37" s="97"/>
      <c r="E37" s="98"/>
      <c r="F37" s="286"/>
      <c r="G37" s="97"/>
      <c r="H37" s="97"/>
      <c r="I37" s="97"/>
      <c r="J37" s="98"/>
    </row>
    <row r="38" spans="1:10" s="60" customFormat="1" ht="12.75" customHeight="1">
      <c r="A38" s="69" t="s">
        <v>183</v>
      </c>
      <c r="B38" s="97">
        <v>1070</v>
      </c>
      <c r="C38" s="97">
        <v>989</v>
      </c>
      <c r="D38" s="97">
        <v>1012</v>
      </c>
      <c r="E38" s="98">
        <v>987</v>
      </c>
      <c r="F38" s="286">
        <v>293</v>
      </c>
      <c r="G38" s="97">
        <v>252</v>
      </c>
      <c r="H38" s="97">
        <v>277</v>
      </c>
      <c r="I38" s="97">
        <v>336</v>
      </c>
      <c r="J38" s="98">
        <v>374</v>
      </c>
    </row>
    <row r="39" spans="1:10" s="60" customFormat="1" ht="12.75" customHeight="1">
      <c r="A39" s="69" t="s">
        <v>184</v>
      </c>
      <c r="B39" s="97">
        <v>1881</v>
      </c>
      <c r="C39" s="97">
        <v>1515</v>
      </c>
      <c r="D39" s="97">
        <v>2167</v>
      </c>
      <c r="E39" s="98">
        <v>1420</v>
      </c>
      <c r="F39" s="286">
        <v>421</v>
      </c>
      <c r="G39" s="97">
        <v>444</v>
      </c>
      <c r="H39" s="97">
        <v>365</v>
      </c>
      <c r="I39" s="97">
        <v>541</v>
      </c>
      <c r="J39" s="98">
        <v>515</v>
      </c>
    </row>
    <row r="40" spans="1:10" s="92" customFormat="1" ht="7.5" customHeight="1">
      <c r="A40" s="73"/>
      <c r="B40" s="97"/>
      <c r="C40" s="97"/>
      <c r="D40" s="97"/>
      <c r="E40" s="98"/>
      <c r="F40" s="286"/>
      <c r="G40" s="97"/>
      <c r="H40" s="97"/>
      <c r="I40" s="97"/>
      <c r="J40" s="98"/>
    </row>
    <row r="41" spans="1:10" s="99" customFormat="1" ht="12.75" customHeight="1">
      <c r="A41" s="102" t="s">
        <v>185</v>
      </c>
      <c r="B41" s="103">
        <v>17129</v>
      </c>
      <c r="C41" s="103">
        <v>17084</v>
      </c>
      <c r="D41" s="103">
        <v>17580</v>
      </c>
      <c r="E41" s="98">
        <v>15259</v>
      </c>
      <c r="F41" s="288">
        <v>5153</v>
      </c>
      <c r="G41" s="103">
        <v>4282</v>
      </c>
      <c r="H41" s="103">
        <v>4022</v>
      </c>
      <c r="I41" s="103">
        <v>5247</v>
      </c>
      <c r="J41" s="104">
        <v>5990</v>
      </c>
    </row>
    <row r="42" spans="1:10" s="92" customFormat="1" ht="12.75" customHeight="1">
      <c r="A42" s="73" t="s">
        <v>186</v>
      </c>
      <c r="B42" s="97"/>
      <c r="C42" s="97"/>
      <c r="D42" s="97"/>
      <c r="E42" s="98"/>
      <c r="F42" s="286"/>
      <c r="G42" s="97"/>
      <c r="H42" s="97"/>
      <c r="I42" s="97"/>
      <c r="J42" s="98"/>
    </row>
    <row r="43" spans="1:10" s="92" customFormat="1" ht="12.75" customHeight="1">
      <c r="A43" s="73" t="s">
        <v>174</v>
      </c>
      <c r="B43" s="97">
        <v>7747</v>
      </c>
      <c r="C43" s="97">
        <v>8141</v>
      </c>
      <c r="D43" s="97">
        <v>8249</v>
      </c>
      <c r="E43" s="98">
        <v>7367</v>
      </c>
      <c r="F43" s="286">
        <v>2598</v>
      </c>
      <c r="G43" s="97">
        <v>1878</v>
      </c>
      <c r="H43" s="97">
        <v>1801</v>
      </c>
      <c r="I43" s="97">
        <v>2484</v>
      </c>
      <c r="J43" s="98">
        <v>3082</v>
      </c>
    </row>
    <row r="44" spans="1:10" s="92" customFormat="1" ht="1.5" customHeight="1">
      <c r="A44" s="73"/>
      <c r="B44" s="97"/>
      <c r="C44" s="97"/>
      <c r="D44" s="97"/>
      <c r="E44" s="105"/>
      <c r="F44" s="286"/>
      <c r="G44" s="97"/>
      <c r="H44" s="97"/>
      <c r="I44" s="97"/>
      <c r="J44" s="98"/>
    </row>
    <row r="45" spans="1:10" s="92" customFormat="1" ht="12.75" customHeight="1">
      <c r="A45" s="73" t="s">
        <v>170</v>
      </c>
      <c r="B45" s="97">
        <v>5632</v>
      </c>
      <c r="C45" s="97">
        <v>5210</v>
      </c>
      <c r="D45" s="97">
        <v>5304</v>
      </c>
      <c r="E45" s="98">
        <v>4407</v>
      </c>
      <c r="F45" s="286">
        <v>1505</v>
      </c>
      <c r="G45" s="97">
        <v>1471</v>
      </c>
      <c r="H45" s="97">
        <v>1311</v>
      </c>
      <c r="I45" s="97">
        <v>1490</v>
      </c>
      <c r="J45" s="98">
        <v>1605</v>
      </c>
    </row>
    <row r="46" spans="1:10" s="92" customFormat="1" ht="12.75" customHeight="1">
      <c r="A46" s="73" t="s">
        <v>171</v>
      </c>
      <c r="B46" s="97">
        <v>1643</v>
      </c>
      <c r="C46" s="97">
        <v>1495</v>
      </c>
      <c r="D46" s="97">
        <v>1547</v>
      </c>
      <c r="E46" s="98">
        <v>1209</v>
      </c>
      <c r="F46" s="286">
        <v>441</v>
      </c>
      <c r="G46" s="97">
        <v>390</v>
      </c>
      <c r="H46" s="97">
        <v>389</v>
      </c>
      <c r="I46" s="97">
        <v>412</v>
      </c>
      <c r="J46" s="98">
        <v>409</v>
      </c>
    </row>
    <row r="47" spans="1:10" s="92" customFormat="1" ht="12.75" customHeight="1">
      <c r="A47" s="73" t="s">
        <v>172</v>
      </c>
      <c r="B47" s="97">
        <v>1346</v>
      </c>
      <c r="C47" s="97">
        <v>1323</v>
      </c>
      <c r="D47" s="97">
        <v>1302</v>
      </c>
      <c r="E47" s="98">
        <v>1103</v>
      </c>
      <c r="F47" s="286">
        <v>431</v>
      </c>
      <c r="G47" s="97">
        <v>358</v>
      </c>
      <c r="H47" s="97">
        <v>301</v>
      </c>
      <c r="I47" s="97">
        <v>330</v>
      </c>
      <c r="J47" s="98">
        <v>472</v>
      </c>
    </row>
    <row r="48" spans="1:10" s="92" customFormat="1" ht="12.75" customHeight="1">
      <c r="A48" s="73" t="s">
        <v>187</v>
      </c>
      <c r="B48" s="97">
        <v>1155</v>
      </c>
      <c r="C48" s="97">
        <v>1046</v>
      </c>
      <c r="D48" s="97">
        <v>920</v>
      </c>
      <c r="E48" s="98">
        <v>733</v>
      </c>
      <c r="F48" s="286">
        <v>199</v>
      </c>
      <c r="G48" s="97">
        <v>271</v>
      </c>
      <c r="H48" s="97">
        <v>184</v>
      </c>
      <c r="I48" s="97">
        <v>320</v>
      </c>
      <c r="J48" s="98">
        <v>229</v>
      </c>
    </row>
    <row r="49" spans="1:10" s="92" customFormat="1" ht="1.5" customHeight="1">
      <c r="A49" s="73"/>
      <c r="B49" s="97"/>
      <c r="C49" s="97"/>
      <c r="D49" s="97"/>
      <c r="E49" s="105"/>
      <c r="F49" s="286"/>
      <c r="G49" s="97"/>
      <c r="H49" s="97"/>
      <c r="I49" s="97"/>
      <c r="J49" s="98"/>
    </row>
    <row r="50" spans="1:255" s="91" customFormat="1" ht="12.75" customHeight="1">
      <c r="A50" s="73" t="s">
        <v>167</v>
      </c>
      <c r="B50" s="97">
        <v>1111</v>
      </c>
      <c r="C50" s="97">
        <v>1157</v>
      </c>
      <c r="D50" s="97">
        <v>1617</v>
      </c>
      <c r="E50" s="98">
        <v>1484</v>
      </c>
      <c r="F50" s="286">
        <v>431</v>
      </c>
      <c r="G50" s="97">
        <v>385</v>
      </c>
      <c r="H50" s="97">
        <v>332</v>
      </c>
      <c r="I50" s="97">
        <v>593</v>
      </c>
      <c r="J50" s="98">
        <v>558</v>
      </c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</row>
    <row r="51" spans="1:255" s="91" customFormat="1" ht="12.75" customHeight="1">
      <c r="A51" s="73" t="s">
        <v>168</v>
      </c>
      <c r="B51" s="97">
        <v>1315</v>
      </c>
      <c r="C51" s="97">
        <v>1301</v>
      </c>
      <c r="D51" s="97">
        <v>1195</v>
      </c>
      <c r="E51" s="98">
        <v>1026</v>
      </c>
      <c r="F51" s="286">
        <v>303</v>
      </c>
      <c r="G51" s="97">
        <v>258</v>
      </c>
      <c r="H51" s="97">
        <v>336</v>
      </c>
      <c r="I51" s="97">
        <v>354</v>
      </c>
      <c r="J51" s="98">
        <v>336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</row>
    <row r="52" spans="1:255" s="91" customFormat="1" ht="12.75" customHeight="1">
      <c r="A52" s="73" t="s">
        <v>169</v>
      </c>
      <c r="B52" s="97">
        <v>246</v>
      </c>
      <c r="C52" s="97">
        <v>251</v>
      </c>
      <c r="D52" s="97">
        <v>214</v>
      </c>
      <c r="E52" s="98">
        <v>127</v>
      </c>
      <c r="F52" s="286">
        <v>56</v>
      </c>
      <c r="G52" s="97">
        <v>54</v>
      </c>
      <c r="H52" s="97">
        <v>37</v>
      </c>
      <c r="I52" s="97">
        <v>38</v>
      </c>
      <c r="J52" s="98">
        <v>52</v>
      </c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</row>
    <row r="53" spans="1:255" s="91" customFormat="1" ht="1.5" customHeight="1">
      <c r="A53" s="73"/>
      <c r="B53" s="97"/>
      <c r="C53" s="97"/>
      <c r="D53" s="97"/>
      <c r="E53" s="98"/>
      <c r="F53" s="286"/>
      <c r="G53" s="97"/>
      <c r="H53" s="97"/>
      <c r="I53" s="97"/>
      <c r="J53" s="98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</row>
    <row r="54" spans="1:10" s="92" customFormat="1" ht="12.75" customHeight="1">
      <c r="A54" s="73" t="s">
        <v>175</v>
      </c>
      <c r="B54" s="97"/>
      <c r="C54" s="97"/>
      <c r="D54" s="97"/>
      <c r="E54" s="98"/>
      <c r="F54" s="286"/>
      <c r="G54" s="97"/>
      <c r="H54" s="97"/>
      <c r="I54" s="97"/>
      <c r="J54" s="98"/>
    </row>
    <row r="55" spans="1:10" s="92" customFormat="1" ht="12.75" customHeight="1">
      <c r="A55" s="69" t="s">
        <v>188</v>
      </c>
      <c r="B55" s="97">
        <v>13299</v>
      </c>
      <c r="C55" s="97">
        <v>13046</v>
      </c>
      <c r="D55" s="97">
        <v>12925</v>
      </c>
      <c r="E55" s="98">
        <v>11010</v>
      </c>
      <c r="F55" s="286">
        <v>3959</v>
      </c>
      <c r="G55" s="97">
        <v>3160</v>
      </c>
      <c r="H55" s="97">
        <v>2855</v>
      </c>
      <c r="I55" s="97">
        <v>3683</v>
      </c>
      <c r="J55" s="98">
        <v>4472</v>
      </c>
    </row>
    <row r="56" spans="1:10" s="92" customFormat="1" ht="12.75" customHeight="1">
      <c r="A56" s="69" t="s">
        <v>189</v>
      </c>
      <c r="B56" s="97">
        <v>7522</v>
      </c>
      <c r="C56" s="97">
        <v>7617</v>
      </c>
      <c r="D56" s="97">
        <v>7578</v>
      </c>
      <c r="E56" s="98">
        <v>6256</v>
      </c>
      <c r="F56" s="286">
        <v>2507</v>
      </c>
      <c r="G56" s="97">
        <v>1671</v>
      </c>
      <c r="H56" s="97">
        <v>1555</v>
      </c>
      <c r="I56" s="97">
        <v>2041</v>
      </c>
      <c r="J56" s="98">
        <v>2660</v>
      </c>
    </row>
    <row r="57" spans="1:10" s="92" customFormat="1" ht="12.75" customHeight="1">
      <c r="A57" s="69" t="s">
        <v>190</v>
      </c>
      <c r="B57" s="97">
        <v>5777</v>
      </c>
      <c r="C57" s="97">
        <v>5429</v>
      </c>
      <c r="D57" s="97">
        <v>5347</v>
      </c>
      <c r="E57" s="98">
        <v>4754</v>
      </c>
      <c r="F57" s="286">
        <v>1452</v>
      </c>
      <c r="G57" s="97">
        <v>1489</v>
      </c>
      <c r="H57" s="97">
        <v>1300</v>
      </c>
      <c r="I57" s="97">
        <v>1643</v>
      </c>
      <c r="J57" s="98">
        <v>1811</v>
      </c>
    </row>
    <row r="58" spans="1:10" s="92" customFormat="1" ht="12.75" customHeight="1">
      <c r="A58" s="69" t="s">
        <v>191</v>
      </c>
      <c r="B58" s="97">
        <v>1267</v>
      </c>
      <c r="C58" s="97">
        <v>1395</v>
      </c>
      <c r="D58" s="97">
        <v>1804</v>
      </c>
      <c r="E58" s="98">
        <v>1667</v>
      </c>
      <c r="F58" s="286">
        <v>473</v>
      </c>
      <c r="G58" s="97">
        <v>411</v>
      </c>
      <c r="H58" s="97">
        <v>415</v>
      </c>
      <c r="I58" s="97">
        <v>689</v>
      </c>
      <c r="J58" s="98">
        <v>564</v>
      </c>
    </row>
    <row r="59" spans="1:10" s="92" customFormat="1" ht="1.5" customHeight="1">
      <c r="A59" s="69"/>
      <c r="B59" s="97"/>
      <c r="C59" s="97"/>
      <c r="D59" s="97"/>
      <c r="E59" s="98"/>
      <c r="F59" s="286"/>
      <c r="G59" s="97"/>
      <c r="H59" s="97"/>
      <c r="I59" s="97"/>
      <c r="J59" s="98"/>
    </row>
    <row r="60" spans="1:10" s="92" customFormat="1" ht="12.75" customHeight="1">
      <c r="A60" s="73" t="s">
        <v>192</v>
      </c>
      <c r="B60" s="97">
        <v>558</v>
      </c>
      <c r="C60" s="97">
        <v>601</v>
      </c>
      <c r="D60" s="97">
        <v>659</v>
      </c>
      <c r="E60" s="98">
        <v>609</v>
      </c>
      <c r="F60" s="286">
        <v>192</v>
      </c>
      <c r="G60" s="97">
        <v>159</v>
      </c>
      <c r="H60" s="97">
        <v>140</v>
      </c>
      <c r="I60" s="97">
        <v>197</v>
      </c>
      <c r="J60" s="98">
        <v>272</v>
      </c>
    </row>
    <row r="61" spans="1:10" s="92" customFormat="1" ht="12.75" customHeight="1">
      <c r="A61" s="73" t="s">
        <v>193</v>
      </c>
      <c r="B61" s="97">
        <v>323</v>
      </c>
      <c r="C61" s="97">
        <v>383</v>
      </c>
      <c r="D61" s="97">
        <v>503</v>
      </c>
      <c r="E61" s="98">
        <v>474</v>
      </c>
      <c r="F61" s="286">
        <v>134</v>
      </c>
      <c r="G61" s="97">
        <v>139</v>
      </c>
      <c r="H61" s="97">
        <v>184</v>
      </c>
      <c r="I61" s="97">
        <v>139</v>
      </c>
      <c r="J61" s="98">
        <v>151</v>
      </c>
    </row>
    <row r="62" spans="1:10" s="92" customFormat="1" ht="7.5" customHeight="1">
      <c r="A62" s="73"/>
      <c r="B62" s="97"/>
      <c r="C62" s="97"/>
      <c r="D62" s="97"/>
      <c r="E62" s="98"/>
      <c r="F62" s="286"/>
      <c r="G62" s="97"/>
      <c r="H62" s="97"/>
      <c r="I62" s="97"/>
      <c r="J62" s="98"/>
    </row>
    <row r="63" spans="1:10" s="99" customFormat="1" ht="12.75" customHeight="1">
      <c r="A63" s="64" t="s">
        <v>194</v>
      </c>
      <c r="B63" s="97">
        <v>526</v>
      </c>
      <c r="C63" s="97">
        <v>1487</v>
      </c>
      <c r="D63" s="97">
        <v>1280</v>
      </c>
      <c r="E63" s="98">
        <v>2053</v>
      </c>
      <c r="F63" s="286">
        <v>1208</v>
      </c>
      <c r="G63" s="97">
        <v>53</v>
      </c>
      <c r="H63" s="97">
        <v>494</v>
      </c>
      <c r="I63" s="97">
        <v>286</v>
      </c>
      <c r="J63" s="98">
        <v>1274</v>
      </c>
    </row>
    <row r="64" spans="1:10" s="92" customFormat="1" ht="7.5" customHeight="1">
      <c r="A64" s="106"/>
      <c r="B64" s="107"/>
      <c r="C64" s="107"/>
      <c r="D64" s="107"/>
      <c r="E64" s="108"/>
      <c r="F64" s="107"/>
      <c r="G64" s="107"/>
      <c r="H64" s="107"/>
      <c r="I64" s="107"/>
      <c r="J64" s="108"/>
    </row>
    <row r="65" spans="1:10" s="92" customFormat="1" ht="7.5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</row>
    <row r="66" spans="1:10" ht="16.5">
      <c r="A66" s="280" t="s">
        <v>246</v>
      </c>
      <c r="B66" s="91"/>
      <c r="C66" s="92"/>
      <c r="D66" s="92"/>
      <c r="E66" s="92"/>
      <c r="F66" s="92"/>
      <c r="G66" s="92"/>
      <c r="H66" s="92"/>
      <c r="I66" s="92"/>
      <c r="J66" s="92"/>
    </row>
    <row r="67" spans="1:10" ht="16.5">
      <c r="A67" s="7"/>
      <c r="B67" s="5"/>
      <c r="C67" s="6"/>
      <c r="D67" s="6"/>
      <c r="E67" s="6"/>
      <c r="F67" s="6"/>
      <c r="G67" s="6"/>
      <c r="H67" s="6"/>
      <c r="I67" s="6"/>
      <c r="J67" s="6"/>
    </row>
  </sheetData>
  <mergeCells count="7">
    <mergeCell ref="B10:B12"/>
    <mergeCell ref="C10:C12"/>
    <mergeCell ref="D10:D12"/>
    <mergeCell ref="A1:J1"/>
    <mergeCell ref="A2:J2"/>
    <mergeCell ref="A3:J3"/>
    <mergeCell ref="A5:J5"/>
  </mergeCells>
  <printOptions/>
  <pageMargins left="0.5905511811023623" right="0.5905511811023623" top="0.11811023622047245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C7" sqref="C7"/>
    </sheetView>
  </sheetViews>
  <sheetFormatPr defaultColWidth="9.00390625" defaultRowHeight="16.5"/>
  <cols>
    <col min="1" max="1" width="29.375" style="12" customWidth="1"/>
    <col min="2" max="2" width="6.625" style="2" customWidth="1"/>
    <col min="3" max="4" width="6.625" style="10" customWidth="1"/>
    <col min="5" max="5" width="7.625" style="10" customWidth="1"/>
    <col min="6" max="6" width="6.625" style="2" customWidth="1"/>
    <col min="7" max="10" width="6.625" style="10" customWidth="1"/>
    <col min="11" max="16384" width="9.00390625" style="3" customWidth="1"/>
  </cols>
  <sheetData>
    <row r="1" spans="1:10" ht="16.5">
      <c r="A1" s="398"/>
      <c r="B1" s="398"/>
      <c r="C1" s="398"/>
      <c r="D1" s="398"/>
      <c r="E1" s="398"/>
      <c r="F1" s="398"/>
      <c r="G1" s="398"/>
      <c r="H1" s="398"/>
      <c r="I1" s="398"/>
      <c r="J1" s="398"/>
    </row>
    <row r="2" spans="1:10" ht="16.5">
      <c r="A2" s="4"/>
      <c r="C2" s="2"/>
      <c r="D2" s="2"/>
      <c r="E2" s="2"/>
      <c r="G2" s="2"/>
      <c r="H2" s="2"/>
      <c r="I2" s="2"/>
      <c r="J2" s="2"/>
    </row>
    <row r="3" spans="1:10" ht="16.5">
      <c r="A3" s="4"/>
      <c r="C3" s="2"/>
      <c r="D3" s="2"/>
      <c r="E3" s="2"/>
      <c r="G3" s="2"/>
      <c r="H3" s="2"/>
      <c r="I3" s="2"/>
      <c r="J3" s="2"/>
    </row>
    <row r="4" spans="1:10" ht="16.5">
      <c r="A4" s="4"/>
      <c r="C4" s="2"/>
      <c r="D4" s="2"/>
      <c r="E4" s="2"/>
      <c r="G4" s="2"/>
      <c r="H4" s="2"/>
      <c r="I4" s="2"/>
      <c r="J4" s="2"/>
    </row>
    <row r="5" spans="1:10" ht="16.5">
      <c r="A5" s="4"/>
      <c r="C5" s="2"/>
      <c r="D5" s="2"/>
      <c r="E5" s="2"/>
      <c r="G5" s="2"/>
      <c r="H5" s="2"/>
      <c r="I5" s="2"/>
      <c r="J5" s="2"/>
    </row>
    <row r="6" spans="1:10" ht="16.5">
      <c r="A6" s="4"/>
      <c r="C6" s="2"/>
      <c r="D6" s="2"/>
      <c r="E6" s="2"/>
      <c r="G6" s="2"/>
      <c r="H6" s="2"/>
      <c r="I6" s="2"/>
      <c r="J6" s="2"/>
    </row>
    <row r="7" spans="1:10" s="60" customFormat="1" ht="15" customHeight="1">
      <c r="A7" s="381" t="s">
        <v>96</v>
      </c>
      <c r="B7" s="87"/>
      <c r="C7" s="87"/>
      <c r="D7" s="87"/>
      <c r="E7" s="87"/>
      <c r="F7" s="87"/>
      <c r="G7" s="87"/>
      <c r="H7" s="87"/>
      <c r="I7" s="87"/>
      <c r="J7" s="87"/>
    </row>
    <row r="8" spans="1:6" s="60" customFormat="1" ht="15" customHeight="1">
      <c r="A8" s="83"/>
      <c r="B8" s="87"/>
      <c r="F8" s="87"/>
    </row>
    <row r="9" spans="1:10" s="60" customFormat="1" ht="15" customHeight="1">
      <c r="A9" s="56"/>
      <c r="B9" s="394">
        <v>1997</v>
      </c>
      <c r="C9" s="391">
        <v>1998</v>
      </c>
      <c r="D9" s="391">
        <v>1999</v>
      </c>
      <c r="E9" s="27">
        <v>2000</v>
      </c>
      <c r="F9" s="285">
        <v>1999</v>
      </c>
      <c r="G9" s="28">
        <v>1999</v>
      </c>
      <c r="H9" s="28">
        <v>2000</v>
      </c>
      <c r="I9" s="28">
        <v>2000</v>
      </c>
      <c r="J9" s="27">
        <v>2000</v>
      </c>
    </row>
    <row r="10" spans="1:10" s="60" customFormat="1" ht="15" customHeight="1">
      <c r="A10" s="57"/>
      <c r="B10" s="395"/>
      <c r="C10" s="392"/>
      <c r="D10" s="392"/>
      <c r="E10" s="59" t="s">
        <v>37</v>
      </c>
      <c r="F10" s="282" t="s">
        <v>14</v>
      </c>
      <c r="G10" s="58" t="s">
        <v>15</v>
      </c>
      <c r="H10" s="58" t="s">
        <v>12</v>
      </c>
      <c r="I10" s="58" t="s">
        <v>13</v>
      </c>
      <c r="J10" s="59" t="s">
        <v>14</v>
      </c>
    </row>
    <row r="11" spans="1:10" s="60" customFormat="1" ht="15" customHeight="1">
      <c r="A11" s="61"/>
      <c r="B11" s="396"/>
      <c r="C11" s="393"/>
      <c r="D11" s="393"/>
      <c r="E11" s="63" t="s">
        <v>14</v>
      </c>
      <c r="F11" s="283"/>
      <c r="G11" s="62"/>
      <c r="H11" s="62"/>
      <c r="I11" s="62"/>
      <c r="J11" s="63"/>
    </row>
    <row r="12" spans="1:10" s="114" customFormat="1" ht="15" customHeight="1">
      <c r="A12" s="64" t="s">
        <v>55</v>
      </c>
      <c r="B12" s="124">
        <v>92</v>
      </c>
      <c r="C12" s="124">
        <v>74</v>
      </c>
      <c r="D12" s="124">
        <v>55</v>
      </c>
      <c r="E12" s="129">
        <v>30</v>
      </c>
      <c r="F12" s="306">
        <v>20</v>
      </c>
      <c r="G12" s="124">
        <v>9</v>
      </c>
      <c r="H12" s="124" t="s">
        <v>213</v>
      </c>
      <c r="I12" s="124">
        <v>8</v>
      </c>
      <c r="J12" s="129">
        <v>12</v>
      </c>
    </row>
    <row r="13" spans="1:10" s="114" customFormat="1" ht="3.75" customHeight="1">
      <c r="A13" s="64"/>
      <c r="B13" s="124" t="s">
        <v>56</v>
      </c>
      <c r="C13" s="124"/>
      <c r="D13" s="124"/>
      <c r="E13" s="129"/>
      <c r="F13" s="306"/>
      <c r="G13" s="124"/>
      <c r="H13" s="124"/>
      <c r="I13" s="124"/>
      <c r="J13" s="129"/>
    </row>
    <row r="14" spans="1:10" s="60" customFormat="1" ht="15" customHeight="1">
      <c r="A14" s="73" t="s">
        <v>57</v>
      </c>
      <c r="B14" s="124">
        <v>7684</v>
      </c>
      <c r="C14" s="124">
        <v>3825</v>
      </c>
      <c r="D14" s="124">
        <v>3619</v>
      </c>
      <c r="E14" s="129">
        <v>1030</v>
      </c>
      <c r="F14" s="306">
        <v>711</v>
      </c>
      <c r="G14" s="124">
        <v>112</v>
      </c>
      <c r="H14" s="124" t="s">
        <v>214</v>
      </c>
      <c r="I14" s="124">
        <v>711</v>
      </c>
      <c r="J14" s="129">
        <v>230</v>
      </c>
    </row>
    <row r="15" spans="1:10" s="60" customFormat="1" ht="3.75" customHeight="1">
      <c r="A15" s="73"/>
      <c r="B15" s="124" t="s">
        <v>56</v>
      </c>
      <c r="C15" s="124"/>
      <c r="D15" s="124"/>
      <c r="E15" s="129"/>
      <c r="F15" s="306"/>
      <c r="G15" s="124"/>
      <c r="H15" s="124"/>
      <c r="I15" s="124"/>
      <c r="J15" s="129"/>
    </row>
    <row r="16" spans="1:10" s="60" customFormat="1" ht="15" customHeight="1">
      <c r="A16" s="73" t="s">
        <v>58</v>
      </c>
      <c r="B16" s="201">
        <v>6299</v>
      </c>
      <c r="C16" s="201">
        <v>3308</v>
      </c>
      <c r="D16" s="201">
        <v>3157</v>
      </c>
      <c r="E16" s="129">
        <v>932</v>
      </c>
      <c r="F16" s="306">
        <v>642</v>
      </c>
      <c r="G16" s="124">
        <v>46</v>
      </c>
      <c r="H16" s="124">
        <v>66</v>
      </c>
      <c r="I16" s="124">
        <v>673</v>
      </c>
      <c r="J16" s="129">
        <v>193</v>
      </c>
    </row>
    <row r="17" spans="1:10" s="60" customFormat="1" ht="15" customHeight="1">
      <c r="A17" s="73" t="s">
        <v>59</v>
      </c>
      <c r="B17" s="201">
        <v>1347</v>
      </c>
      <c r="C17" s="201">
        <v>482</v>
      </c>
      <c r="D17" s="201">
        <v>442</v>
      </c>
      <c r="E17" s="129">
        <v>82</v>
      </c>
      <c r="F17" s="306">
        <v>63</v>
      </c>
      <c r="G17" s="124">
        <v>65</v>
      </c>
      <c r="H17" s="124">
        <v>19</v>
      </c>
      <c r="I17" s="124">
        <v>33</v>
      </c>
      <c r="J17" s="129">
        <v>30</v>
      </c>
    </row>
    <row r="18" spans="1:10" s="60" customFormat="1" ht="15" customHeight="1">
      <c r="A18" s="73" t="s">
        <v>60</v>
      </c>
      <c r="B18" s="201">
        <v>4</v>
      </c>
      <c r="C18" s="201">
        <v>2</v>
      </c>
      <c r="D18" s="201">
        <v>1</v>
      </c>
      <c r="E18" s="129">
        <v>2</v>
      </c>
      <c r="F18" s="306">
        <v>1</v>
      </c>
      <c r="G18" s="124" t="s">
        <v>49</v>
      </c>
      <c r="H18" s="124">
        <v>1</v>
      </c>
      <c r="I18" s="124" t="s">
        <v>49</v>
      </c>
      <c r="J18" s="129">
        <v>1</v>
      </c>
    </row>
    <row r="19" spans="1:10" s="60" customFormat="1" ht="3.75" customHeight="1">
      <c r="A19" s="73"/>
      <c r="B19" s="201" t="s">
        <v>56</v>
      </c>
      <c r="C19" s="201"/>
      <c r="D19" s="201"/>
      <c r="E19" s="202"/>
      <c r="F19" s="306"/>
      <c r="G19" s="124"/>
      <c r="H19" s="124"/>
      <c r="I19" s="124"/>
      <c r="J19" s="129"/>
    </row>
    <row r="20" spans="1:10" s="60" customFormat="1" ht="15" customHeight="1">
      <c r="A20" s="73" t="s">
        <v>61</v>
      </c>
      <c r="B20" s="118">
        <v>853.3</v>
      </c>
      <c r="C20" s="118">
        <v>570</v>
      </c>
      <c r="D20" s="118">
        <v>417.2</v>
      </c>
      <c r="E20" s="119">
        <v>171.2</v>
      </c>
      <c r="F20" s="307">
        <v>128</v>
      </c>
      <c r="G20" s="118">
        <v>9.6</v>
      </c>
      <c r="H20" s="118" t="s">
        <v>215</v>
      </c>
      <c r="I20" s="118">
        <v>59.3</v>
      </c>
      <c r="J20" s="119">
        <v>62.9</v>
      </c>
    </row>
    <row r="21" spans="1:10" s="60" customFormat="1" ht="7.5" customHeight="1">
      <c r="A21" s="73"/>
      <c r="B21" s="120" t="s">
        <v>56</v>
      </c>
      <c r="C21" s="120"/>
      <c r="D21" s="120"/>
      <c r="E21" s="121"/>
      <c r="F21" s="308"/>
      <c r="G21" s="120"/>
      <c r="H21" s="120"/>
      <c r="I21" s="120"/>
      <c r="J21" s="121"/>
    </row>
    <row r="22" spans="1:10" s="114" customFormat="1" ht="15" customHeight="1">
      <c r="A22" s="64" t="s">
        <v>62</v>
      </c>
      <c r="B22" s="124">
        <v>108</v>
      </c>
      <c r="C22" s="124">
        <v>90</v>
      </c>
      <c r="D22" s="124">
        <v>65</v>
      </c>
      <c r="E22" s="129">
        <v>42</v>
      </c>
      <c r="F22" s="306">
        <v>16</v>
      </c>
      <c r="G22" s="124">
        <v>10</v>
      </c>
      <c r="H22" s="124">
        <v>9</v>
      </c>
      <c r="I22" s="124">
        <v>15</v>
      </c>
      <c r="J22" s="129">
        <v>18</v>
      </c>
    </row>
    <row r="23" spans="1:10" s="114" customFormat="1" ht="3.75" customHeight="1">
      <c r="A23" s="64"/>
      <c r="B23" s="124"/>
      <c r="C23" s="124"/>
      <c r="D23" s="124"/>
      <c r="E23" s="129"/>
      <c r="F23" s="306"/>
      <c r="G23" s="124"/>
      <c r="H23" s="124"/>
      <c r="I23" s="124"/>
      <c r="J23" s="129"/>
    </row>
    <row r="24" spans="1:10" s="60" customFormat="1" ht="15" customHeight="1">
      <c r="A24" s="73" t="s">
        <v>57</v>
      </c>
      <c r="B24" s="97">
        <v>9096</v>
      </c>
      <c r="C24" s="97">
        <v>8321</v>
      </c>
      <c r="D24" s="97">
        <v>5389</v>
      </c>
      <c r="E24" s="129">
        <v>1816</v>
      </c>
      <c r="F24" s="286">
        <v>484</v>
      </c>
      <c r="G24" s="97">
        <v>959</v>
      </c>
      <c r="H24" s="97">
        <v>338</v>
      </c>
      <c r="I24" s="97">
        <v>212</v>
      </c>
      <c r="J24" s="98">
        <v>1266</v>
      </c>
    </row>
    <row r="25" spans="1:10" s="60" customFormat="1" ht="3.75" customHeight="1">
      <c r="A25" s="73"/>
      <c r="B25" s="97"/>
      <c r="C25" s="97"/>
      <c r="D25" s="97"/>
      <c r="E25" s="98"/>
      <c r="F25" s="286"/>
      <c r="G25" s="97"/>
      <c r="H25" s="97"/>
      <c r="I25" s="97"/>
      <c r="J25" s="98"/>
    </row>
    <row r="26" spans="1:10" s="60" customFormat="1" ht="15" customHeight="1">
      <c r="A26" s="73" t="s">
        <v>58</v>
      </c>
      <c r="B26" s="97">
        <v>6191</v>
      </c>
      <c r="C26" s="97">
        <v>6695</v>
      </c>
      <c r="D26" s="97">
        <v>4252</v>
      </c>
      <c r="E26" s="129">
        <v>1513</v>
      </c>
      <c r="F26" s="286">
        <v>441</v>
      </c>
      <c r="G26" s="97">
        <v>785</v>
      </c>
      <c r="H26" s="97">
        <v>287</v>
      </c>
      <c r="I26" s="97">
        <v>169</v>
      </c>
      <c r="J26" s="98">
        <v>1057</v>
      </c>
    </row>
    <row r="27" spans="1:10" s="60" customFormat="1" ht="15" customHeight="1">
      <c r="A27" s="73" t="s">
        <v>63</v>
      </c>
      <c r="B27" s="97">
        <v>2540</v>
      </c>
      <c r="C27" s="97">
        <v>1562</v>
      </c>
      <c r="D27" s="97">
        <v>1085</v>
      </c>
      <c r="E27" s="129">
        <v>292</v>
      </c>
      <c r="F27" s="286">
        <v>22</v>
      </c>
      <c r="G27" s="97">
        <v>166</v>
      </c>
      <c r="H27" s="97">
        <v>49</v>
      </c>
      <c r="I27" s="97">
        <v>36</v>
      </c>
      <c r="J27" s="98">
        <v>207</v>
      </c>
    </row>
    <row r="28" spans="1:10" s="60" customFormat="1" ht="15" customHeight="1">
      <c r="A28" s="73" t="s">
        <v>64</v>
      </c>
      <c r="B28" s="97" t="s">
        <v>49</v>
      </c>
      <c r="C28" s="97">
        <v>4</v>
      </c>
      <c r="D28" s="97">
        <v>2</v>
      </c>
      <c r="E28" s="98" t="s">
        <v>49</v>
      </c>
      <c r="F28" s="286" t="s">
        <v>49</v>
      </c>
      <c r="G28" s="97" t="s">
        <v>49</v>
      </c>
      <c r="H28" s="97" t="s">
        <v>49</v>
      </c>
      <c r="I28" s="97" t="s">
        <v>49</v>
      </c>
      <c r="J28" s="98" t="s">
        <v>49</v>
      </c>
    </row>
    <row r="29" spans="1:10" s="60" customFormat="1" ht="3.75" customHeight="1">
      <c r="A29" s="73"/>
      <c r="B29" s="97"/>
      <c r="C29" s="97"/>
      <c r="D29" s="97"/>
      <c r="E29" s="98"/>
      <c r="F29" s="286"/>
      <c r="G29" s="97"/>
      <c r="H29" s="97"/>
      <c r="I29" s="97"/>
      <c r="J29" s="98"/>
    </row>
    <row r="30" spans="1:10" s="60" customFormat="1" ht="15" customHeight="1">
      <c r="A30" s="73" t="s">
        <v>61</v>
      </c>
      <c r="B30" s="118">
        <v>1150</v>
      </c>
      <c r="C30" s="118">
        <v>969.2</v>
      </c>
      <c r="D30" s="118">
        <v>668.8</v>
      </c>
      <c r="E30" s="119">
        <v>207.6</v>
      </c>
      <c r="F30" s="307">
        <v>118.3</v>
      </c>
      <c r="G30" s="118">
        <v>167.1</v>
      </c>
      <c r="H30" s="118">
        <v>29.4</v>
      </c>
      <c r="I30" s="118">
        <v>52</v>
      </c>
      <c r="J30" s="119">
        <v>126.2</v>
      </c>
    </row>
    <row r="31" spans="1:10" s="60" customFormat="1" ht="7.5" customHeight="1">
      <c r="A31" s="73"/>
      <c r="B31" s="124"/>
      <c r="C31" s="124"/>
      <c r="D31" s="124"/>
      <c r="E31" s="129"/>
      <c r="F31" s="306"/>
      <c r="G31" s="124"/>
      <c r="H31" s="124"/>
      <c r="I31" s="124"/>
      <c r="J31" s="129"/>
    </row>
    <row r="32" spans="1:10" s="114" customFormat="1" ht="15" customHeight="1">
      <c r="A32" s="64" t="s">
        <v>65</v>
      </c>
      <c r="B32" s="124">
        <v>14304</v>
      </c>
      <c r="C32" s="124">
        <v>12776</v>
      </c>
      <c r="D32" s="124">
        <v>11039</v>
      </c>
      <c r="E32" s="129">
        <v>7970</v>
      </c>
      <c r="F32" s="306">
        <v>2681</v>
      </c>
      <c r="G32" s="124">
        <v>2160</v>
      </c>
      <c r="H32" s="124">
        <v>2985</v>
      </c>
      <c r="I32" s="124">
        <v>2736</v>
      </c>
      <c r="J32" s="129">
        <v>2249</v>
      </c>
    </row>
    <row r="33" spans="1:10" s="114" customFormat="1" ht="3.75" customHeight="1">
      <c r="A33" s="64"/>
      <c r="B33" s="124" t="s">
        <v>56</v>
      </c>
      <c r="C33" s="124"/>
      <c r="D33" s="124"/>
      <c r="E33" s="129"/>
      <c r="F33" s="306"/>
      <c r="G33" s="124"/>
      <c r="H33" s="124"/>
      <c r="I33" s="124"/>
      <c r="J33" s="129"/>
    </row>
    <row r="34" spans="1:10" s="60" customFormat="1" ht="15" customHeight="1">
      <c r="A34" s="73" t="s">
        <v>58</v>
      </c>
      <c r="B34" s="124">
        <v>12754</v>
      </c>
      <c r="C34" s="124">
        <v>11357</v>
      </c>
      <c r="D34" s="124">
        <v>9857</v>
      </c>
      <c r="E34" s="129">
        <v>7051</v>
      </c>
      <c r="F34" s="306">
        <v>2366</v>
      </c>
      <c r="G34" s="124">
        <v>1928</v>
      </c>
      <c r="H34" s="124">
        <v>2765</v>
      </c>
      <c r="I34" s="124">
        <v>2238</v>
      </c>
      <c r="J34" s="129">
        <v>2048</v>
      </c>
    </row>
    <row r="35" spans="1:10" s="60" customFormat="1" ht="15" customHeight="1">
      <c r="A35" s="73" t="s">
        <v>63</v>
      </c>
      <c r="B35" s="124">
        <v>1207</v>
      </c>
      <c r="C35" s="124">
        <v>1210</v>
      </c>
      <c r="D35" s="124">
        <v>1027</v>
      </c>
      <c r="E35" s="129">
        <v>781</v>
      </c>
      <c r="F35" s="306">
        <v>273</v>
      </c>
      <c r="G35" s="124">
        <v>185</v>
      </c>
      <c r="H35" s="124">
        <v>182</v>
      </c>
      <c r="I35" s="124">
        <v>440</v>
      </c>
      <c r="J35" s="129">
        <v>159</v>
      </c>
    </row>
    <row r="36" spans="1:10" s="60" customFormat="1" ht="15" customHeight="1">
      <c r="A36" s="73" t="s">
        <v>60</v>
      </c>
      <c r="B36" s="124">
        <v>284</v>
      </c>
      <c r="C36" s="124">
        <v>203</v>
      </c>
      <c r="D36" s="124">
        <v>136</v>
      </c>
      <c r="E36" s="129">
        <v>111</v>
      </c>
      <c r="F36" s="306">
        <v>35</v>
      </c>
      <c r="G36" s="124">
        <v>35</v>
      </c>
      <c r="H36" s="124">
        <v>30</v>
      </c>
      <c r="I36" s="124">
        <v>46</v>
      </c>
      <c r="J36" s="129">
        <v>35</v>
      </c>
    </row>
    <row r="37" spans="1:10" s="60" customFormat="1" ht="7.5" customHeight="1">
      <c r="A37" s="73"/>
      <c r="B37" s="118"/>
      <c r="C37" s="118"/>
      <c r="D37" s="118"/>
      <c r="E37" s="119"/>
      <c r="F37" s="307"/>
      <c r="G37" s="118"/>
      <c r="H37" s="118"/>
      <c r="I37" s="118"/>
      <c r="J37" s="119"/>
    </row>
    <row r="38" spans="1:10" s="114" customFormat="1" ht="15" customHeight="1">
      <c r="A38" s="64" t="s">
        <v>66</v>
      </c>
      <c r="B38" s="124">
        <v>8511</v>
      </c>
      <c r="C38" s="124">
        <v>8696</v>
      </c>
      <c r="D38" s="124">
        <v>7363</v>
      </c>
      <c r="E38" s="129">
        <v>5861</v>
      </c>
      <c r="F38" s="306">
        <v>1942</v>
      </c>
      <c r="G38" s="124">
        <v>1718</v>
      </c>
      <c r="H38" s="124">
        <v>1904</v>
      </c>
      <c r="I38" s="124">
        <v>2116</v>
      </c>
      <c r="J38" s="129">
        <v>1841</v>
      </c>
    </row>
    <row r="39" spans="1:10" s="114" customFormat="1" ht="3.75" customHeight="1">
      <c r="A39" s="64"/>
      <c r="B39" s="124"/>
      <c r="C39" s="124"/>
      <c r="D39" s="124" t="s">
        <v>56</v>
      </c>
      <c r="E39" s="129"/>
      <c r="F39" s="306"/>
      <c r="G39" s="124"/>
      <c r="H39" s="124"/>
      <c r="I39" s="124"/>
      <c r="J39" s="129"/>
    </row>
    <row r="40" spans="1:10" s="60" customFormat="1" ht="15" customHeight="1">
      <c r="A40" s="73" t="s">
        <v>154</v>
      </c>
      <c r="B40" s="122">
        <v>6.8</v>
      </c>
      <c r="C40" s="122">
        <v>7.9</v>
      </c>
      <c r="D40" s="122">
        <v>9.3</v>
      </c>
      <c r="E40" s="119">
        <v>10.2</v>
      </c>
      <c r="F40" s="309">
        <v>9.1</v>
      </c>
      <c r="G40" s="122">
        <v>9.5</v>
      </c>
      <c r="H40" s="122">
        <v>9.9</v>
      </c>
      <c r="I40" s="122">
        <v>12.5</v>
      </c>
      <c r="J40" s="123">
        <v>7.9</v>
      </c>
    </row>
    <row r="41" spans="1:10" s="60" customFormat="1" ht="15" customHeight="1">
      <c r="A41" s="73" t="s">
        <v>155</v>
      </c>
      <c r="B41" s="122">
        <v>46.2</v>
      </c>
      <c r="C41" s="122">
        <v>42.4</v>
      </c>
      <c r="D41" s="122">
        <v>43.7</v>
      </c>
      <c r="E41" s="119">
        <v>44.7</v>
      </c>
      <c r="F41" s="309">
        <v>42.6</v>
      </c>
      <c r="G41" s="122">
        <v>38.1</v>
      </c>
      <c r="H41" s="122">
        <v>45.3</v>
      </c>
      <c r="I41" s="122">
        <v>37.7</v>
      </c>
      <c r="J41" s="123">
        <v>52</v>
      </c>
    </row>
    <row r="42" spans="1:10" s="60" customFormat="1" ht="15" customHeight="1">
      <c r="A42" s="73" t="s">
        <v>156</v>
      </c>
      <c r="B42" s="122">
        <v>28</v>
      </c>
      <c r="C42" s="122">
        <v>30.6</v>
      </c>
      <c r="D42" s="122">
        <v>24.6</v>
      </c>
      <c r="E42" s="119">
        <v>24.4</v>
      </c>
      <c r="F42" s="309">
        <v>24.6</v>
      </c>
      <c r="G42" s="122">
        <v>26.8</v>
      </c>
      <c r="H42" s="122">
        <v>25.6</v>
      </c>
      <c r="I42" s="122">
        <v>26.5</v>
      </c>
      <c r="J42" s="123">
        <v>20.7</v>
      </c>
    </row>
    <row r="43" spans="1:10" s="60" customFormat="1" ht="15" customHeight="1">
      <c r="A43" s="73" t="s">
        <v>157</v>
      </c>
      <c r="B43" s="122">
        <v>12.9</v>
      </c>
      <c r="C43" s="122">
        <v>13.2</v>
      </c>
      <c r="D43" s="122">
        <v>15.8</v>
      </c>
      <c r="E43" s="119">
        <v>16</v>
      </c>
      <c r="F43" s="309">
        <v>16.1</v>
      </c>
      <c r="G43" s="122">
        <v>20</v>
      </c>
      <c r="H43" s="122">
        <v>14.6</v>
      </c>
      <c r="I43" s="122">
        <v>19.2</v>
      </c>
      <c r="J43" s="123">
        <v>13.9</v>
      </c>
    </row>
    <row r="44" spans="1:10" s="60" customFormat="1" ht="15" customHeight="1">
      <c r="A44" s="73" t="s">
        <v>158</v>
      </c>
      <c r="B44" s="122">
        <v>6.1</v>
      </c>
      <c r="C44" s="122">
        <v>5.9</v>
      </c>
      <c r="D44" s="122">
        <v>6.4</v>
      </c>
      <c r="E44" s="119">
        <v>4.7</v>
      </c>
      <c r="F44" s="309">
        <v>7.6</v>
      </c>
      <c r="G44" s="122">
        <v>5.6</v>
      </c>
      <c r="H44" s="122">
        <v>4.6</v>
      </c>
      <c r="I44" s="122">
        <v>4</v>
      </c>
      <c r="J44" s="123">
        <v>5.6</v>
      </c>
    </row>
    <row r="45" spans="1:10" s="92" customFormat="1" ht="7.5" customHeight="1">
      <c r="A45" s="106"/>
      <c r="B45" s="107"/>
      <c r="C45" s="107"/>
      <c r="D45" s="107"/>
      <c r="E45" s="108"/>
      <c r="F45" s="107"/>
      <c r="G45" s="107"/>
      <c r="H45" s="107"/>
      <c r="I45" s="107"/>
      <c r="J45" s="108"/>
    </row>
    <row r="46" spans="1:10" ht="6" customHeight="1">
      <c r="A46" s="95"/>
      <c r="B46" s="91"/>
      <c r="C46" s="92"/>
      <c r="D46" s="92"/>
      <c r="E46" s="92"/>
      <c r="F46" s="91"/>
      <c r="G46" s="92"/>
      <c r="H46" s="92"/>
      <c r="I46" s="92"/>
      <c r="J46" s="92"/>
    </row>
    <row r="47" spans="1:10" ht="16.5">
      <c r="A47" s="281" t="s">
        <v>50</v>
      </c>
      <c r="B47" s="91"/>
      <c r="C47" s="92"/>
      <c r="D47" s="92"/>
      <c r="E47" s="92"/>
      <c r="F47" s="91"/>
      <c r="G47" s="92"/>
      <c r="H47" s="92"/>
      <c r="I47" s="92"/>
      <c r="J47" s="92"/>
    </row>
    <row r="48" spans="1:10" ht="16.5">
      <c r="A48" s="279" t="s">
        <v>161</v>
      </c>
      <c r="B48" s="91"/>
      <c r="C48" s="92"/>
      <c r="D48" s="92"/>
      <c r="E48" s="92"/>
      <c r="F48" s="91"/>
      <c r="G48" s="92"/>
      <c r="H48" s="92"/>
      <c r="I48" s="92"/>
      <c r="J48" s="92"/>
    </row>
    <row r="49" spans="1:10" ht="16.5">
      <c r="A49" s="3"/>
      <c r="B49" s="91"/>
      <c r="C49" s="92"/>
      <c r="D49" s="92"/>
      <c r="E49" s="92"/>
      <c r="F49" s="91"/>
      <c r="G49" s="92"/>
      <c r="H49" s="92"/>
      <c r="I49" s="92"/>
      <c r="J49" s="92"/>
    </row>
  </sheetData>
  <mergeCells count="4">
    <mergeCell ref="B9:B11"/>
    <mergeCell ref="C9:C11"/>
    <mergeCell ref="D9:D11"/>
    <mergeCell ref="A1:J1"/>
  </mergeCells>
  <printOptions/>
  <pageMargins left="0.5905511811023623" right="0.5905511811023623" top="0.11811023622047245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B7" sqref="B7"/>
    </sheetView>
  </sheetViews>
  <sheetFormatPr defaultColWidth="9.00390625" defaultRowHeight="16.5"/>
  <cols>
    <col min="1" max="1" width="26.625" style="12" customWidth="1"/>
    <col min="2" max="2" width="7.00390625" style="4" customWidth="1"/>
    <col min="3" max="5" width="7.00390625" style="12" customWidth="1"/>
    <col min="6" max="6" width="7.00390625" style="4" customWidth="1"/>
    <col min="7" max="9" width="7.00390625" style="12" customWidth="1"/>
    <col min="10" max="10" width="7.00390625" style="3" customWidth="1"/>
    <col min="11" max="16384" width="9.00390625" style="3" customWidth="1"/>
  </cols>
  <sheetData>
    <row r="1" spans="1:10" ht="16.5">
      <c r="A1" s="380"/>
      <c r="B1" s="2"/>
      <c r="C1" s="2"/>
      <c r="D1" s="2"/>
      <c r="E1" s="2"/>
      <c r="F1" s="2"/>
      <c r="G1" s="2"/>
      <c r="H1" s="2"/>
      <c r="I1" s="2"/>
      <c r="J1" s="2"/>
    </row>
    <row r="2" spans="1:10" ht="16.5">
      <c r="A2" s="380"/>
      <c r="B2" s="2"/>
      <c r="C2" s="2"/>
      <c r="D2" s="2"/>
      <c r="E2" s="2"/>
      <c r="F2" s="2"/>
      <c r="G2" s="2"/>
      <c r="H2" s="2"/>
      <c r="I2" s="2"/>
      <c r="J2" s="2"/>
    </row>
    <row r="3" spans="1:10" ht="16.5">
      <c r="A3" s="380"/>
      <c r="B3" s="2"/>
      <c r="C3" s="2"/>
      <c r="D3" s="2"/>
      <c r="E3" s="2"/>
      <c r="F3" s="2"/>
      <c r="G3" s="2"/>
      <c r="H3" s="2"/>
      <c r="I3" s="2"/>
      <c r="J3" s="2"/>
    </row>
    <row r="4" spans="1:10" ht="16.5">
      <c r="A4" s="4"/>
      <c r="B4" s="2"/>
      <c r="C4" s="2"/>
      <c r="D4" s="2"/>
      <c r="E4" s="2"/>
      <c r="F4" s="2"/>
      <c r="G4" s="2"/>
      <c r="H4" s="2"/>
      <c r="I4" s="2"/>
      <c r="J4" s="2"/>
    </row>
    <row r="5" spans="1:10" ht="16.5">
      <c r="A5" s="4"/>
      <c r="B5" s="2"/>
      <c r="C5" s="2"/>
      <c r="D5" s="2"/>
      <c r="E5" s="2"/>
      <c r="F5" s="2"/>
      <c r="G5" s="2"/>
      <c r="H5" s="2"/>
      <c r="I5" s="2"/>
      <c r="J5" s="2"/>
    </row>
    <row r="6" spans="1:10" ht="16.5">
      <c r="A6" s="4"/>
      <c r="B6" s="2"/>
      <c r="C6" s="2"/>
      <c r="D6" s="2"/>
      <c r="E6" s="2"/>
      <c r="F6" s="2"/>
      <c r="G6" s="2"/>
      <c r="H6" s="2"/>
      <c r="I6" s="2"/>
      <c r="J6" s="2"/>
    </row>
    <row r="7" spans="1:6" s="92" customFormat="1" ht="15" customHeight="1">
      <c r="A7" s="94" t="s">
        <v>197</v>
      </c>
      <c r="B7" s="91"/>
      <c r="F7" s="91"/>
    </row>
    <row r="8" spans="1:10" s="92" customFormat="1" ht="15" customHeight="1">
      <c r="A8" s="83"/>
      <c r="C8" s="60"/>
      <c r="D8" s="60"/>
      <c r="E8" s="60"/>
      <c r="F8" s="87"/>
      <c r="H8" s="280" t="s">
        <v>198</v>
      </c>
      <c r="J8" s="289"/>
    </row>
    <row r="9" spans="1:10" s="92" customFormat="1" ht="15" customHeight="1">
      <c r="A9" s="131"/>
      <c r="B9" s="290"/>
      <c r="C9" s="203">
        <v>1998</v>
      </c>
      <c r="D9" s="203">
        <v>1999</v>
      </c>
      <c r="E9" s="27">
        <v>2000</v>
      </c>
      <c r="F9" s="285">
        <v>1999</v>
      </c>
      <c r="G9" s="28">
        <v>1999</v>
      </c>
      <c r="H9" s="28">
        <v>2000</v>
      </c>
      <c r="I9" s="28">
        <v>2000</v>
      </c>
      <c r="J9" s="27">
        <v>2000</v>
      </c>
    </row>
    <row r="10" spans="1:10" s="92" customFormat="1" ht="15" customHeight="1">
      <c r="A10" s="133"/>
      <c r="B10" s="291"/>
      <c r="C10" s="88"/>
      <c r="D10" s="88"/>
      <c r="E10" s="59" t="s">
        <v>37</v>
      </c>
      <c r="F10" s="282" t="s">
        <v>14</v>
      </c>
      <c r="G10" s="58" t="s">
        <v>15</v>
      </c>
      <c r="H10" s="58" t="s">
        <v>12</v>
      </c>
      <c r="I10" s="58" t="s">
        <v>13</v>
      </c>
      <c r="J10" s="59" t="s">
        <v>14</v>
      </c>
    </row>
    <row r="11" spans="1:10" s="92" customFormat="1" ht="15" customHeight="1">
      <c r="A11" s="135"/>
      <c r="B11" s="292"/>
      <c r="C11" s="197"/>
      <c r="D11" s="197"/>
      <c r="E11" s="63" t="s">
        <v>14</v>
      </c>
      <c r="F11" s="283"/>
      <c r="G11" s="62"/>
      <c r="H11" s="62"/>
      <c r="I11" s="62"/>
      <c r="J11" s="63"/>
    </row>
    <row r="12" spans="1:10" s="92" customFormat="1" ht="15" customHeight="1">
      <c r="A12" s="143" t="s">
        <v>199</v>
      </c>
      <c r="B12" s="291"/>
      <c r="C12" s="93">
        <v>101.83</v>
      </c>
      <c r="D12" s="93">
        <v>98.56</v>
      </c>
      <c r="E12" s="293">
        <v>97.09</v>
      </c>
      <c r="F12" s="294">
        <v>97.84</v>
      </c>
      <c r="G12" s="93">
        <v>97.69</v>
      </c>
      <c r="H12" s="93">
        <v>97.51</v>
      </c>
      <c r="I12" s="93">
        <v>97.04</v>
      </c>
      <c r="J12" s="293">
        <v>96.72</v>
      </c>
    </row>
    <row r="13" spans="1:10" s="92" customFormat="1" ht="3.75" customHeight="1">
      <c r="A13" s="143"/>
      <c r="B13" s="291"/>
      <c r="C13" s="93"/>
      <c r="D13" s="93"/>
      <c r="E13" s="293"/>
      <c r="F13" s="295"/>
      <c r="G13" s="93"/>
      <c r="H13" s="93"/>
      <c r="I13" s="93"/>
      <c r="J13" s="293"/>
    </row>
    <row r="14" spans="1:10" s="92" customFormat="1" ht="15" customHeight="1">
      <c r="A14" s="149" t="s">
        <v>200</v>
      </c>
      <c r="B14" s="291"/>
      <c r="C14" s="93">
        <v>104.32</v>
      </c>
      <c r="D14" s="93">
        <v>99.73</v>
      </c>
      <c r="E14" s="293">
        <v>98.44333333333333</v>
      </c>
      <c r="F14" s="294">
        <v>98.56</v>
      </c>
      <c r="G14" s="93">
        <v>98.6</v>
      </c>
      <c r="H14" s="93">
        <v>98.86</v>
      </c>
      <c r="I14" s="93">
        <v>98.55</v>
      </c>
      <c r="J14" s="293">
        <v>97.92</v>
      </c>
    </row>
    <row r="15" spans="1:10" s="92" customFormat="1" ht="15" customHeight="1">
      <c r="A15" s="149" t="s">
        <v>201</v>
      </c>
      <c r="B15" s="291"/>
      <c r="C15" s="93">
        <v>101.43</v>
      </c>
      <c r="D15" s="93">
        <v>99.22</v>
      </c>
      <c r="E15" s="293">
        <v>94.19</v>
      </c>
      <c r="F15" s="294">
        <v>98.04</v>
      </c>
      <c r="G15" s="93">
        <v>97.21</v>
      </c>
      <c r="H15" s="93">
        <v>95.51</v>
      </c>
      <c r="I15" s="93">
        <v>94.57</v>
      </c>
      <c r="J15" s="293">
        <v>92.49</v>
      </c>
    </row>
    <row r="16" spans="1:10" s="92" customFormat="1" ht="15" customHeight="1">
      <c r="A16" s="149" t="s">
        <v>202</v>
      </c>
      <c r="B16" s="291"/>
      <c r="C16" s="93">
        <v>100.31</v>
      </c>
      <c r="D16" s="93">
        <v>97.33</v>
      </c>
      <c r="E16" s="293">
        <v>95.66666666666667</v>
      </c>
      <c r="F16" s="294">
        <v>96.8</v>
      </c>
      <c r="G16" s="93">
        <v>96.38</v>
      </c>
      <c r="H16" s="93">
        <v>96.09</v>
      </c>
      <c r="I16" s="93">
        <v>95.54</v>
      </c>
      <c r="J16" s="293">
        <v>95.37</v>
      </c>
    </row>
    <row r="17" spans="1:10" s="92" customFormat="1" ht="15" customHeight="1">
      <c r="A17" s="149" t="s">
        <v>159</v>
      </c>
      <c r="B17" s="291"/>
      <c r="C17" s="93">
        <v>105.49</v>
      </c>
      <c r="D17" s="93">
        <v>105.28</v>
      </c>
      <c r="E17" s="293">
        <v>104.46333333333332</v>
      </c>
      <c r="F17" s="294">
        <v>105.09</v>
      </c>
      <c r="G17" s="93">
        <v>104.96</v>
      </c>
      <c r="H17" s="93">
        <v>104.39</v>
      </c>
      <c r="I17" s="93">
        <v>104.44</v>
      </c>
      <c r="J17" s="293">
        <v>104.56</v>
      </c>
    </row>
    <row r="18" spans="1:10" s="92" customFormat="1" ht="15" customHeight="1">
      <c r="A18" s="149" t="s">
        <v>203</v>
      </c>
      <c r="B18" s="291"/>
      <c r="C18" s="93">
        <v>98.95</v>
      </c>
      <c r="D18" s="93">
        <v>96.28</v>
      </c>
      <c r="E18" s="293">
        <v>95.04333333333334</v>
      </c>
      <c r="F18" s="294">
        <v>96.04</v>
      </c>
      <c r="G18" s="93">
        <v>95.66</v>
      </c>
      <c r="H18" s="93">
        <v>95.25</v>
      </c>
      <c r="I18" s="93">
        <v>95.16</v>
      </c>
      <c r="J18" s="293">
        <v>94.72</v>
      </c>
    </row>
    <row r="19" spans="1:10" s="92" customFormat="1" ht="15" customHeight="1">
      <c r="A19" s="149" t="s">
        <v>204</v>
      </c>
      <c r="B19" s="291"/>
      <c r="C19" s="93">
        <v>109.24</v>
      </c>
      <c r="D19" s="93">
        <v>106.47</v>
      </c>
      <c r="E19" s="293">
        <v>107.18666666666667</v>
      </c>
      <c r="F19" s="294">
        <v>106.37</v>
      </c>
      <c r="G19" s="93">
        <v>106.59</v>
      </c>
      <c r="H19" s="93">
        <v>106.89</v>
      </c>
      <c r="I19" s="93">
        <v>107.2</v>
      </c>
      <c r="J19" s="293">
        <v>107.47</v>
      </c>
    </row>
    <row r="20" spans="1:10" s="92" customFormat="1" ht="15" customHeight="1">
      <c r="A20" s="149" t="s">
        <v>205</v>
      </c>
      <c r="B20" s="291"/>
      <c r="C20" s="93">
        <v>99.96</v>
      </c>
      <c r="D20" s="93">
        <v>97.91</v>
      </c>
      <c r="E20" s="293">
        <v>96.3</v>
      </c>
      <c r="F20" s="294">
        <v>98.07</v>
      </c>
      <c r="G20" s="93">
        <v>97.49</v>
      </c>
      <c r="H20" s="93">
        <v>96.16</v>
      </c>
      <c r="I20" s="93">
        <v>96.01</v>
      </c>
      <c r="J20" s="293">
        <v>96.73</v>
      </c>
    </row>
    <row r="21" spans="1:10" s="92" customFormat="1" ht="15" customHeight="1">
      <c r="A21" s="149" t="s">
        <v>206</v>
      </c>
      <c r="B21" s="291"/>
      <c r="C21" s="93">
        <v>104.66</v>
      </c>
      <c r="D21" s="93">
        <v>101.92</v>
      </c>
      <c r="E21" s="293">
        <v>101.09333333333332</v>
      </c>
      <c r="F21" s="294">
        <v>101.13</v>
      </c>
      <c r="G21" s="93">
        <v>101.61</v>
      </c>
      <c r="H21" s="93">
        <v>101.51</v>
      </c>
      <c r="I21" s="93">
        <v>101.08</v>
      </c>
      <c r="J21" s="293">
        <v>100.69</v>
      </c>
    </row>
    <row r="22" spans="1:10" s="92" customFormat="1" ht="15" customHeight="1">
      <c r="A22" s="149" t="s">
        <v>207</v>
      </c>
      <c r="B22" s="291"/>
      <c r="C22" s="93">
        <v>94.49</v>
      </c>
      <c r="D22" s="93">
        <v>91.59</v>
      </c>
      <c r="E22" s="293">
        <v>91.75</v>
      </c>
      <c r="F22" s="294">
        <v>90.62</v>
      </c>
      <c r="G22" s="93">
        <v>91.22</v>
      </c>
      <c r="H22" s="93">
        <v>92.79</v>
      </c>
      <c r="I22" s="93">
        <v>91.07</v>
      </c>
      <c r="J22" s="293">
        <v>91.39</v>
      </c>
    </row>
    <row r="23" spans="1:10" s="92" customFormat="1" ht="7.5" customHeight="1">
      <c r="A23" s="149"/>
      <c r="B23" s="291"/>
      <c r="C23" s="93"/>
      <c r="D23" s="93"/>
      <c r="E23" s="293"/>
      <c r="F23" s="294"/>
      <c r="G23" s="93"/>
      <c r="H23" s="93"/>
      <c r="I23" s="93"/>
      <c r="J23" s="293"/>
    </row>
    <row r="24" spans="1:10" s="92" customFormat="1" ht="15" customHeight="1">
      <c r="A24" s="329" t="s">
        <v>247</v>
      </c>
      <c r="B24" s="291"/>
      <c r="C24" s="93">
        <v>103.08</v>
      </c>
      <c r="D24" s="93">
        <v>100</v>
      </c>
      <c r="E24" s="293">
        <v>98.66333333333334</v>
      </c>
      <c r="F24" s="294">
        <v>99.27</v>
      </c>
      <c r="G24" s="93">
        <v>99.16</v>
      </c>
      <c r="H24" s="93">
        <v>99.08</v>
      </c>
      <c r="I24" s="93">
        <v>98.63</v>
      </c>
      <c r="J24" s="293">
        <v>98.28</v>
      </c>
    </row>
    <row r="25" spans="1:10" s="92" customFormat="1" ht="7.5" customHeight="1">
      <c r="A25" s="149"/>
      <c r="B25" s="291"/>
      <c r="C25" s="93"/>
      <c r="D25" s="93"/>
      <c r="E25" s="293"/>
      <c r="F25" s="294"/>
      <c r="G25" s="93"/>
      <c r="H25" s="93"/>
      <c r="I25" s="93"/>
      <c r="J25" s="293"/>
    </row>
    <row r="26" spans="1:10" s="92" customFormat="1" ht="15" customHeight="1">
      <c r="A26" s="329" t="s">
        <v>248</v>
      </c>
      <c r="B26" s="291"/>
      <c r="C26" s="93">
        <v>102.44</v>
      </c>
      <c r="D26" s="93">
        <v>99.34</v>
      </c>
      <c r="E26" s="293">
        <v>97.90333333333335</v>
      </c>
      <c r="F26" s="294">
        <v>98.59</v>
      </c>
      <c r="G26" s="93">
        <v>98.48</v>
      </c>
      <c r="H26" s="93">
        <v>98.34</v>
      </c>
      <c r="I26" s="93">
        <v>97.87</v>
      </c>
      <c r="J26" s="293">
        <v>97.5</v>
      </c>
    </row>
    <row r="27" spans="1:10" s="92" customFormat="1" ht="7.5" customHeight="1">
      <c r="A27" s="176"/>
      <c r="B27" s="292"/>
      <c r="C27" s="296"/>
      <c r="D27" s="296"/>
      <c r="E27" s="297"/>
      <c r="F27" s="296"/>
      <c r="G27" s="296" t="s">
        <v>56</v>
      </c>
      <c r="H27" s="296"/>
      <c r="I27" s="296"/>
      <c r="J27" s="297"/>
    </row>
    <row r="28" spans="1:10" s="92" customFormat="1" ht="7.5" customHeight="1">
      <c r="A28" s="84"/>
      <c r="B28" s="298"/>
      <c r="C28" s="298"/>
      <c r="D28" s="298"/>
      <c r="E28" s="298"/>
      <c r="F28" s="298"/>
      <c r="G28" s="298"/>
      <c r="H28" s="298"/>
      <c r="I28" s="298"/>
      <c r="J28" s="298"/>
    </row>
    <row r="29" spans="1:10" s="300" customFormat="1" ht="15" customHeight="1">
      <c r="A29" s="330" t="s">
        <v>249</v>
      </c>
      <c r="B29" s="299"/>
      <c r="C29" s="299"/>
      <c r="D29" s="299"/>
      <c r="E29" s="299"/>
      <c r="F29" s="299"/>
      <c r="G29" s="299"/>
      <c r="H29" s="299"/>
      <c r="I29" s="299"/>
      <c r="J29" s="299"/>
    </row>
    <row r="30" spans="1:10" s="300" customFormat="1" ht="15" customHeight="1">
      <c r="A30" s="330" t="s">
        <v>250</v>
      </c>
      <c r="B30" s="299"/>
      <c r="C30" s="299"/>
      <c r="D30" s="299"/>
      <c r="E30" s="299"/>
      <c r="F30" s="299"/>
      <c r="G30" s="299"/>
      <c r="H30" s="299"/>
      <c r="I30" s="299"/>
      <c r="J30" s="299"/>
    </row>
    <row r="31" spans="1:10" s="17" customFormat="1" ht="1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</row>
    <row r="32" spans="1:10" s="10" customFormat="1" ht="15" customHeight="1">
      <c r="A32" s="16"/>
      <c r="B32" s="29"/>
      <c r="C32" s="29"/>
      <c r="D32" s="29"/>
      <c r="E32" s="29"/>
      <c r="F32" s="29"/>
      <c r="G32" s="29"/>
      <c r="H32" s="29"/>
      <c r="I32" s="29"/>
      <c r="J32" s="29"/>
    </row>
    <row r="33" spans="1:10" s="92" customFormat="1" ht="15" customHeight="1">
      <c r="A33" s="94" t="s">
        <v>97</v>
      </c>
      <c r="B33" s="87"/>
      <c r="C33" s="60"/>
      <c r="D33" s="60"/>
      <c r="E33" s="60"/>
      <c r="F33" s="87"/>
      <c r="G33" s="60"/>
      <c r="H33" s="60"/>
      <c r="I33" s="60"/>
      <c r="J33" s="60"/>
    </row>
    <row r="34" spans="1:10" s="92" customFormat="1" ht="15" customHeight="1">
      <c r="A34" s="83"/>
      <c r="B34" s="87"/>
      <c r="C34" s="60"/>
      <c r="D34" s="60"/>
      <c r="E34" s="60"/>
      <c r="F34" s="87"/>
      <c r="G34" s="60"/>
      <c r="H34" s="60"/>
      <c r="I34" s="60"/>
      <c r="J34" s="60"/>
    </row>
    <row r="35" spans="1:10" s="92" customFormat="1" ht="15" customHeight="1">
      <c r="A35" s="56"/>
      <c r="B35" s="394">
        <v>1997</v>
      </c>
      <c r="C35" s="391">
        <v>1998</v>
      </c>
      <c r="D35" s="391">
        <v>1999</v>
      </c>
      <c r="E35" s="27">
        <v>2000</v>
      </c>
      <c r="F35" s="285">
        <v>1999</v>
      </c>
      <c r="G35" s="28">
        <v>1999</v>
      </c>
      <c r="H35" s="28">
        <v>2000</v>
      </c>
      <c r="I35" s="28">
        <v>2000</v>
      </c>
      <c r="J35" s="27">
        <v>2000</v>
      </c>
    </row>
    <row r="36" spans="1:10" s="92" customFormat="1" ht="15" customHeight="1">
      <c r="A36" s="57"/>
      <c r="B36" s="395"/>
      <c r="C36" s="392"/>
      <c r="D36" s="392"/>
      <c r="E36" s="59" t="s">
        <v>70</v>
      </c>
      <c r="F36" s="282" t="s">
        <v>73</v>
      </c>
      <c r="G36" s="58" t="s">
        <v>74</v>
      </c>
      <c r="H36" s="58" t="s">
        <v>71</v>
      </c>
      <c r="I36" s="58" t="s">
        <v>72</v>
      </c>
      <c r="J36" s="59" t="s">
        <v>73</v>
      </c>
    </row>
    <row r="37" spans="1:10" s="92" customFormat="1" ht="15" customHeight="1">
      <c r="A37" s="61"/>
      <c r="B37" s="396"/>
      <c r="C37" s="393"/>
      <c r="D37" s="393"/>
      <c r="E37" s="63" t="s">
        <v>73</v>
      </c>
      <c r="F37" s="283"/>
      <c r="G37" s="62"/>
      <c r="H37" s="62"/>
      <c r="I37" s="62"/>
      <c r="J37" s="63"/>
    </row>
    <row r="38" spans="1:10" s="92" customFormat="1" ht="15" customHeight="1">
      <c r="A38" s="64" t="s">
        <v>115</v>
      </c>
      <c r="B38" s="124">
        <v>665</v>
      </c>
      <c r="C38" s="124">
        <v>479</v>
      </c>
      <c r="D38" s="124">
        <v>439</v>
      </c>
      <c r="E38" s="129">
        <v>529</v>
      </c>
      <c r="F38" s="306">
        <v>112</v>
      </c>
      <c r="G38" s="124">
        <v>75</v>
      </c>
      <c r="H38" s="124">
        <v>161</v>
      </c>
      <c r="I38" s="124">
        <v>163</v>
      </c>
      <c r="J38" s="129">
        <v>205</v>
      </c>
    </row>
    <row r="39" spans="1:10" s="92" customFormat="1" ht="3.75" customHeight="1">
      <c r="A39" s="64"/>
      <c r="B39" s="124"/>
      <c r="C39" s="124"/>
      <c r="D39" s="124"/>
      <c r="E39" s="129"/>
      <c r="F39" s="306"/>
      <c r="G39" s="124"/>
      <c r="H39" s="124"/>
      <c r="I39" s="124"/>
      <c r="J39" s="129"/>
    </row>
    <row r="40" spans="1:10" s="92" customFormat="1" ht="15" customHeight="1">
      <c r="A40" s="73" t="s">
        <v>116</v>
      </c>
      <c r="B40" s="122" t="s">
        <v>91</v>
      </c>
      <c r="C40" s="122" t="s">
        <v>91</v>
      </c>
      <c r="D40" s="122" t="s">
        <v>91</v>
      </c>
      <c r="E40" s="116">
        <v>45</v>
      </c>
      <c r="F40" s="309" t="s">
        <v>91</v>
      </c>
      <c r="G40" s="122" t="s">
        <v>91</v>
      </c>
      <c r="H40" s="122">
        <v>45.3</v>
      </c>
      <c r="I40" s="122">
        <v>50.3</v>
      </c>
      <c r="J40" s="123">
        <v>40.5</v>
      </c>
    </row>
    <row r="41" spans="1:10" s="92" customFormat="1" ht="15" customHeight="1">
      <c r="A41" s="73" t="s">
        <v>117</v>
      </c>
      <c r="B41" s="122">
        <v>25.1</v>
      </c>
      <c r="C41" s="122">
        <v>16.9</v>
      </c>
      <c r="D41" s="122">
        <v>18.2</v>
      </c>
      <c r="E41" s="116">
        <v>8.7</v>
      </c>
      <c r="F41" s="309">
        <v>20.5</v>
      </c>
      <c r="G41" s="122">
        <v>17.3</v>
      </c>
      <c r="H41" s="122">
        <v>9.3</v>
      </c>
      <c r="I41" s="122">
        <v>6.1</v>
      </c>
      <c r="J41" s="123">
        <v>10.2</v>
      </c>
    </row>
    <row r="42" spans="1:10" s="92" customFormat="1" ht="15" customHeight="1">
      <c r="A42" s="73" t="s">
        <v>118</v>
      </c>
      <c r="B42" s="122" t="s">
        <v>91</v>
      </c>
      <c r="C42" s="122" t="s">
        <v>91</v>
      </c>
      <c r="D42" s="122" t="s">
        <v>91</v>
      </c>
      <c r="E42" s="116">
        <v>4.5</v>
      </c>
      <c r="F42" s="309" t="s">
        <v>91</v>
      </c>
      <c r="G42" s="122" t="s">
        <v>91</v>
      </c>
      <c r="H42" s="122">
        <v>4.3</v>
      </c>
      <c r="I42" s="122">
        <v>2.5</v>
      </c>
      <c r="J42" s="123">
        <v>6.3</v>
      </c>
    </row>
    <row r="43" spans="1:10" s="92" customFormat="1" ht="15" customHeight="1">
      <c r="A43" s="73" t="s">
        <v>119</v>
      </c>
      <c r="B43" s="122">
        <v>7.5</v>
      </c>
      <c r="C43" s="122">
        <v>6.9</v>
      </c>
      <c r="D43" s="122">
        <v>6.6</v>
      </c>
      <c r="E43" s="116">
        <v>5.7</v>
      </c>
      <c r="F43" s="309">
        <v>4.5</v>
      </c>
      <c r="G43" s="122">
        <v>6.7</v>
      </c>
      <c r="H43" s="122">
        <v>8.1</v>
      </c>
      <c r="I43" s="122">
        <v>4.9</v>
      </c>
      <c r="J43" s="123">
        <v>4.4</v>
      </c>
    </row>
    <row r="44" spans="1:10" s="92" customFormat="1" ht="7.5" customHeight="1">
      <c r="A44" s="73"/>
      <c r="B44" s="120"/>
      <c r="C44" s="120"/>
      <c r="D44" s="120"/>
      <c r="E44" s="121"/>
      <c r="F44" s="308"/>
      <c r="G44" s="120"/>
      <c r="H44" s="120"/>
      <c r="I44" s="120"/>
      <c r="J44" s="121"/>
    </row>
    <row r="45" spans="1:10" s="92" customFormat="1" ht="15" customHeight="1">
      <c r="A45" s="64" t="s">
        <v>120</v>
      </c>
      <c r="B45" s="124">
        <v>42</v>
      </c>
      <c r="C45" s="124">
        <v>59</v>
      </c>
      <c r="D45" s="124">
        <v>69</v>
      </c>
      <c r="E45" s="129">
        <v>85</v>
      </c>
      <c r="F45" s="306">
        <v>11</v>
      </c>
      <c r="G45" s="124">
        <v>14</v>
      </c>
      <c r="H45" s="124">
        <v>29</v>
      </c>
      <c r="I45" s="124">
        <v>34</v>
      </c>
      <c r="J45" s="129">
        <v>22</v>
      </c>
    </row>
    <row r="46" spans="1:10" s="92" customFormat="1" ht="3.75" customHeight="1">
      <c r="A46" s="64"/>
      <c r="B46" s="124"/>
      <c r="C46" s="124"/>
      <c r="D46" s="124"/>
      <c r="E46" s="129"/>
      <c r="F46" s="306"/>
      <c r="G46" s="124"/>
      <c r="H46" s="124"/>
      <c r="I46" s="124"/>
      <c r="J46" s="129"/>
    </row>
    <row r="47" spans="1:10" s="92" customFormat="1" ht="15" customHeight="1">
      <c r="A47" s="73" t="s">
        <v>116</v>
      </c>
      <c r="B47" s="122" t="s">
        <v>91</v>
      </c>
      <c r="C47" s="122" t="s">
        <v>91</v>
      </c>
      <c r="D47" s="122" t="s">
        <v>91</v>
      </c>
      <c r="E47" s="116">
        <v>34.1</v>
      </c>
      <c r="F47" s="309" t="s">
        <v>91</v>
      </c>
      <c r="G47" s="122" t="s">
        <v>91</v>
      </c>
      <c r="H47" s="122">
        <v>34.5</v>
      </c>
      <c r="I47" s="122">
        <v>41.2</v>
      </c>
      <c r="J47" s="123">
        <v>22.7</v>
      </c>
    </row>
    <row r="48" spans="1:10" s="92" customFormat="1" ht="15" customHeight="1">
      <c r="A48" s="73" t="s">
        <v>117</v>
      </c>
      <c r="B48" s="122">
        <v>33.3</v>
      </c>
      <c r="C48" s="122">
        <v>11.9</v>
      </c>
      <c r="D48" s="122">
        <v>21.7</v>
      </c>
      <c r="E48" s="116">
        <v>15.3</v>
      </c>
      <c r="F48" s="309">
        <v>45.5</v>
      </c>
      <c r="G48" s="122" t="s">
        <v>121</v>
      </c>
      <c r="H48" s="122">
        <v>20.7</v>
      </c>
      <c r="I48" s="122">
        <v>5.9</v>
      </c>
      <c r="J48" s="123">
        <v>22.7</v>
      </c>
    </row>
    <row r="49" spans="1:10" s="92" customFormat="1" ht="15" customHeight="1">
      <c r="A49" s="73" t="s">
        <v>118</v>
      </c>
      <c r="B49" s="122" t="s">
        <v>91</v>
      </c>
      <c r="C49" s="122" t="s">
        <v>91</v>
      </c>
      <c r="D49" s="122" t="s">
        <v>91</v>
      </c>
      <c r="E49" s="116">
        <v>5.9</v>
      </c>
      <c r="F49" s="309" t="s">
        <v>91</v>
      </c>
      <c r="G49" s="122" t="s">
        <v>91</v>
      </c>
      <c r="H49" s="122">
        <v>6.9</v>
      </c>
      <c r="I49" s="122">
        <v>5.9</v>
      </c>
      <c r="J49" s="123">
        <v>4.5</v>
      </c>
    </row>
    <row r="50" spans="1:10" s="92" customFormat="1" ht="15" customHeight="1">
      <c r="A50" s="73" t="s">
        <v>119</v>
      </c>
      <c r="B50" s="122">
        <v>21.4</v>
      </c>
      <c r="C50" s="122">
        <v>30.5</v>
      </c>
      <c r="D50" s="122">
        <v>18.8</v>
      </c>
      <c r="E50" s="116">
        <v>7.1</v>
      </c>
      <c r="F50" s="309">
        <v>36.4</v>
      </c>
      <c r="G50" s="122">
        <v>21.4</v>
      </c>
      <c r="H50" s="122">
        <v>3.4</v>
      </c>
      <c r="I50" s="122">
        <v>11.8</v>
      </c>
      <c r="J50" s="123">
        <v>4.5</v>
      </c>
    </row>
    <row r="51" spans="1:10" s="92" customFormat="1" ht="7.5" customHeight="1">
      <c r="A51" s="73"/>
      <c r="B51" s="120"/>
      <c r="C51" s="120"/>
      <c r="D51" s="120"/>
      <c r="E51" s="116"/>
      <c r="F51" s="308"/>
      <c r="G51" s="120"/>
      <c r="H51" s="120"/>
      <c r="I51" s="120"/>
      <c r="J51" s="121"/>
    </row>
    <row r="52" spans="1:10" s="92" customFormat="1" ht="15" customHeight="1">
      <c r="A52" s="64" t="s">
        <v>122</v>
      </c>
      <c r="B52" s="118"/>
      <c r="C52" s="118"/>
      <c r="D52" s="118"/>
      <c r="E52" s="116"/>
      <c r="F52" s="307"/>
      <c r="G52" s="118"/>
      <c r="H52" s="118"/>
      <c r="I52" s="118"/>
      <c r="J52" s="119"/>
    </row>
    <row r="53" spans="1:10" s="92" customFormat="1" ht="15" customHeight="1">
      <c r="A53" s="64" t="s">
        <v>123</v>
      </c>
      <c r="B53" s="118">
        <v>4366.9</v>
      </c>
      <c r="C53" s="118">
        <v>2587.1</v>
      </c>
      <c r="D53" s="118">
        <v>4238.7</v>
      </c>
      <c r="E53" s="116">
        <v>886.2</v>
      </c>
      <c r="F53" s="307">
        <v>997.7</v>
      </c>
      <c r="G53" s="118">
        <v>360.8</v>
      </c>
      <c r="H53" s="118">
        <v>314</v>
      </c>
      <c r="I53" s="118">
        <v>259.2</v>
      </c>
      <c r="J53" s="119">
        <v>313</v>
      </c>
    </row>
    <row r="54" spans="1:10" s="92" customFormat="1" ht="7.5" customHeight="1">
      <c r="A54" s="77"/>
      <c r="B54" s="177"/>
      <c r="C54" s="177"/>
      <c r="D54" s="177"/>
      <c r="E54" s="178"/>
      <c r="F54" s="177"/>
      <c r="G54" s="177"/>
      <c r="H54" s="177"/>
      <c r="I54" s="177"/>
      <c r="J54" s="178"/>
    </row>
    <row r="55" spans="1:9" ht="4.5" customHeight="1">
      <c r="A55" s="95"/>
      <c r="B55" s="109"/>
      <c r="C55" s="95"/>
      <c r="D55" s="95"/>
      <c r="E55" s="95"/>
      <c r="F55" s="109"/>
      <c r="G55" s="95"/>
      <c r="H55" s="95"/>
      <c r="I55" s="95"/>
    </row>
    <row r="56" spans="1:9" ht="16.5">
      <c r="A56" s="279" t="s">
        <v>216</v>
      </c>
      <c r="B56" s="109"/>
      <c r="C56" s="95"/>
      <c r="D56" s="95"/>
      <c r="E56" s="95"/>
      <c r="F56" s="109"/>
      <c r="G56" s="95"/>
      <c r="H56" s="95"/>
      <c r="I56" s="95"/>
    </row>
    <row r="57" spans="1:9" ht="16.5">
      <c r="A57" s="281" t="s">
        <v>217</v>
      </c>
      <c r="B57" s="109"/>
      <c r="C57" s="95"/>
      <c r="D57" s="95"/>
      <c r="E57" s="95"/>
      <c r="F57" s="109"/>
      <c r="G57" s="95"/>
      <c r="H57" s="95"/>
      <c r="I57" s="95"/>
    </row>
  </sheetData>
  <mergeCells count="3">
    <mergeCell ref="B35:B37"/>
    <mergeCell ref="C35:C37"/>
    <mergeCell ref="D35:D37"/>
  </mergeCells>
  <printOptions/>
  <pageMargins left="0.5905511811023623" right="0.5905511811023623" top="0.11811023622047245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workbookViewId="0" topLeftCell="A1">
      <selection activeCell="D9" sqref="D9:D11"/>
    </sheetView>
  </sheetViews>
  <sheetFormatPr defaultColWidth="9.00390625" defaultRowHeight="13.5" customHeight="1"/>
  <cols>
    <col min="1" max="1" width="31.125" style="12" customWidth="1"/>
    <col min="2" max="2" width="6.25390625" style="11" customWidth="1"/>
    <col min="3" max="3" width="6.00390625" style="3" customWidth="1"/>
    <col min="4" max="4" width="5.75390625" style="3" customWidth="1"/>
    <col min="5" max="5" width="7.625" style="3" customWidth="1"/>
    <col min="6" max="6" width="6.625" style="11" customWidth="1"/>
    <col min="7" max="10" width="6.625" style="3" customWidth="1"/>
    <col min="11" max="16384" width="9.00390625" style="3" customWidth="1"/>
  </cols>
  <sheetData>
    <row r="1" spans="1:10" ht="15" customHeight="1">
      <c r="A1" s="4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4"/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>
      <c r="A4" s="4"/>
      <c r="B4" s="2"/>
      <c r="C4" s="2"/>
      <c r="D4" s="2"/>
      <c r="E4" s="2"/>
      <c r="F4" s="2"/>
      <c r="G4" s="2"/>
      <c r="H4" s="2"/>
      <c r="I4" s="2"/>
      <c r="J4" s="2"/>
    </row>
    <row r="5" spans="1:10" ht="21" customHeight="1">
      <c r="A5" s="4"/>
      <c r="B5" s="2"/>
      <c r="C5" s="2"/>
      <c r="D5" s="2"/>
      <c r="E5" s="2"/>
      <c r="F5" s="2"/>
      <c r="G5" s="2"/>
      <c r="H5" s="2"/>
      <c r="I5" s="2"/>
      <c r="J5" s="2"/>
    </row>
    <row r="6" spans="1:10" ht="9.75" customHeight="1">
      <c r="A6" s="4"/>
      <c r="B6" s="2"/>
      <c r="C6" s="2"/>
      <c r="D6" s="2"/>
      <c r="E6" s="2"/>
      <c r="F6" s="2"/>
      <c r="G6" s="2"/>
      <c r="H6" s="2"/>
      <c r="I6" s="2"/>
      <c r="J6" s="2"/>
    </row>
    <row r="7" spans="1:10" ht="13.5" customHeight="1">
      <c r="A7" s="94" t="s">
        <v>98</v>
      </c>
      <c r="B7" s="84"/>
      <c r="C7" s="83"/>
      <c r="D7" s="83"/>
      <c r="E7" s="83"/>
      <c r="F7" s="84"/>
      <c r="G7" s="83"/>
      <c r="H7" s="83"/>
      <c r="I7" s="83"/>
      <c r="J7" s="83"/>
    </row>
    <row r="8" spans="1:10" s="92" customFormat="1" ht="7.5" customHeight="1">
      <c r="A8" s="83"/>
      <c r="B8" s="87"/>
      <c r="C8" s="60"/>
      <c r="D8" s="60"/>
      <c r="E8" s="60"/>
      <c r="F8" s="87"/>
      <c r="G8" s="60"/>
      <c r="H8" s="60"/>
      <c r="I8" s="60"/>
      <c r="J8" s="60"/>
    </row>
    <row r="9" spans="1:10" s="96" customFormat="1" ht="13.5" customHeight="1">
      <c r="A9" s="56"/>
      <c r="B9" s="394">
        <v>1997</v>
      </c>
      <c r="C9" s="391">
        <v>1998</v>
      </c>
      <c r="D9" s="391">
        <v>1999</v>
      </c>
      <c r="E9" s="27">
        <v>2000</v>
      </c>
      <c r="F9" s="285">
        <v>1999</v>
      </c>
      <c r="G9" s="28">
        <v>1999</v>
      </c>
      <c r="H9" s="28">
        <v>2000</v>
      </c>
      <c r="I9" s="28">
        <v>2000</v>
      </c>
      <c r="J9" s="27">
        <v>2000</v>
      </c>
    </row>
    <row r="10" spans="1:10" s="96" customFormat="1" ht="13.5" customHeight="1">
      <c r="A10" s="57"/>
      <c r="B10" s="395"/>
      <c r="C10" s="392"/>
      <c r="D10" s="392"/>
      <c r="E10" s="59" t="s">
        <v>37</v>
      </c>
      <c r="F10" s="282" t="s">
        <v>14</v>
      </c>
      <c r="G10" s="58" t="s">
        <v>15</v>
      </c>
      <c r="H10" s="58" t="s">
        <v>12</v>
      </c>
      <c r="I10" s="58" t="s">
        <v>13</v>
      </c>
      <c r="J10" s="59" t="s">
        <v>14</v>
      </c>
    </row>
    <row r="11" spans="1:10" s="96" customFormat="1" ht="13.5" customHeight="1">
      <c r="A11" s="61"/>
      <c r="B11" s="396"/>
      <c r="C11" s="393"/>
      <c r="D11" s="393"/>
      <c r="E11" s="63" t="s">
        <v>14</v>
      </c>
      <c r="F11" s="283"/>
      <c r="G11" s="62"/>
      <c r="H11" s="62"/>
      <c r="I11" s="62"/>
      <c r="J11" s="63"/>
    </row>
    <row r="12" spans="1:10" s="96" customFormat="1" ht="3" customHeight="1">
      <c r="A12" s="57"/>
      <c r="B12" s="88"/>
      <c r="C12" s="88"/>
      <c r="D12" s="88"/>
      <c r="E12" s="206"/>
      <c r="F12" s="282"/>
      <c r="G12" s="58"/>
      <c r="H12" s="58"/>
      <c r="I12" s="58"/>
      <c r="J12" s="59"/>
    </row>
    <row r="13" spans="1:10" s="96" customFormat="1" ht="13.5" customHeight="1">
      <c r="A13" s="64" t="s">
        <v>106</v>
      </c>
      <c r="B13" s="190">
        <v>422</v>
      </c>
      <c r="C13" s="190">
        <v>430.5</v>
      </c>
      <c r="D13" s="190">
        <v>437.5</v>
      </c>
      <c r="E13" s="122" t="s">
        <v>48</v>
      </c>
      <c r="F13" s="332">
        <v>436.9</v>
      </c>
      <c r="G13" s="192">
        <v>437.5</v>
      </c>
      <c r="H13" s="192">
        <v>434.7</v>
      </c>
      <c r="I13" s="207">
        <v>436</v>
      </c>
      <c r="J13" s="193">
        <v>437.1</v>
      </c>
    </row>
    <row r="14" spans="1:10" s="96" customFormat="1" ht="3" customHeight="1">
      <c r="A14" s="64"/>
      <c r="B14" s="190"/>
      <c r="C14" s="190"/>
      <c r="D14" s="190"/>
      <c r="E14" s="333"/>
      <c r="F14" s="332"/>
      <c r="G14" s="192"/>
      <c r="H14" s="192"/>
      <c r="I14" s="207"/>
      <c r="J14" s="334"/>
    </row>
    <row r="15" spans="1:10" s="99" customFormat="1" ht="13.5" customHeight="1">
      <c r="A15" s="64" t="s">
        <v>99</v>
      </c>
      <c r="B15" s="194">
        <v>5031</v>
      </c>
      <c r="C15" s="194">
        <v>4434</v>
      </c>
      <c r="D15" s="194">
        <v>4148</v>
      </c>
      <c r="E15" s="335">
        <v>2698</v>
      </c>
      <c r="F15" s="336">
        <v>1177</v>
      </c>
      <c r="G15" s="194">
        <v>1010</v>
      </c>
      <c r="H15" s="194">
        <v>851</v>
      </c>
      <c r="I15" s="194">
        <v>861</v>
      </c>
      <c r="J15" s="195">
        <v>986</v>
      </c>
    </row>
    <row r="16" spans="1:10" s="92" customFormat="1" ht="3" customHeight="1">
      <c r="A16" s="73"/>
      <c r="B16" s="194"/>
      <c r="C16" s="194"/>
      <c r="D16" s="194"/>
      <c r="E16" s="195"/>
      <c r="F16" s="336"/>
      <c r="G16" s="194"/>
      <c r="H16" s="194"/>
      <c r="I16" s="194"/>
      <c r="J16" s="195"/>
    </row>
    <row r="17" spans="1:10" s="92" customFormat="1" ht="13.5" customHeight="1">
      <c r="A17" s="64" t="s">
        <v>100</v>
      </c>
      <c r="B17" s="194">
        <v>1293</v>
      </c>
      <c r="C17" s="194">
        <v>1356</v>
      </c>
      <c r="D17" s="194">
        <v>1374</v>
      </c>
      <c r="E17" s="195">
        <v>1017</v>
      </c>
      <c r="F17" s="336">
        <v>338</v>
      </c>
      <c r="G17" s="194">
        <v>321</v>
      </c>
      <c r="H17" s="194">
        <v>403</v>
      </c>
      <c r="I17" s="194">
        <v>317</v>
      </c>
      <c r="J17" s="337">
        <v>297</v>
      </c>
    </row>
    <row r="18" spans="1:10" s="92" customFormat="1" ht="3" customHeight="1">
      <c r="A18" s="73"/>
      <c r="B18" s="194"/>
      <c r="C18" s="194"/>
      <c r="D18" s="194"/>
      <c r="E18" s="195"/>
      <c r="F18" s="336"/>
      <c r="G18" s="194"/>
      <c r="H18" s="194"/>
      <c r="I18" s="194"/>
      <c r="J18" s="195"/>
    </row>
    <row r="19" spans="1:10" s="92" customFormat="1" ht="13.5" customHeight="1">
      <c r="A19" s="64" t="s">
        <v>101</v>
      </c>
      <c r="B19" s="194">
        <v>1678</v>
      </c>
      <c r="C19" s="194">
        <v>1451</v>
      </c>
      <c r="D19" s="194">
        <v>1367</v>
      </c>
      <c r="E19" s="195">
        <v>918</v>
      </c>
      <c r="F19" s="336">
        <v>330</v>
      </c>
      <c r="G19" s="194">
        <v>389</v>
      </c>
      <c r="H19" s="194">
        <v>346</v>
      </c>
      <c r="I19" s="194">
        <v>261</v>
      </c>
      <c r="J19" s="195">
        <v>311</v>
      </c>
    </row>
    <row r="20" spans="1:10" s="92" customFormat="1" ht="4.5" customHeight="1">
      <c r="A20" s="73"/>
      <c r="B20" s="194"/>
      <c r="C20" s="194"/>
      <c r="D20" s="194"/>
      <c r="E20" s="195"/>
      <c r="F20" s="336"/>
      <c r="G20" s="194"/>
      <c r="H20" s="194"/>
      <c r="I20" s="194"/>
      <c r="J20" s="195"/>
    </row>
    <row r="21" spans="1:10" s="92" customFormat="1" ht="13.5" customHeight="1">
      <c r="A21" s="64" t="s">
        <v>102</v>
      </c>
      <c r="B21" s="194">
        <v>1485</v>
      </c>
      <c r="C21" s="194">
        <v>1179</v>
      </c>
      <c r="D21" s="194">
        <v>973</v>
      </c>
      <c r="E21" s="195">
        <v>810</v>
      </c>
      <c r="F21" s="336">
        <v>226</v>
      </c>
      <c r="G21" s="194">
        <v>201</v>
      </c>
      <c r="H21" s="194">
        <v>186</v>
      </c>
      <c r="I21" s="194">
        <v>249</v>
      </c>
      <c r="J21" s="195">
        <v>375</v>
      </c>
    </row>
    <row r="22" spans="1:10" s="92" customFormat="1" ht="13.5" customHeight="1">
      <c r="A22" s="73" t="s">
        <v>5</v>
      </c>
      <c r="C22" s="196"/>
      <c r="D22" s="196"/>
      <c r="E22" s="170"/>
      <c r="F22" s="338"/>
      <c r="G22" s="196"/>
      <c r="H22" s="196"/>
      <c r="I22" s="196"/>
      <c r="J22" s="170"/>
    </row>
    <row r="23" spans="1:10" s="92" customFormat="1" ht="13.5" customHeight="1">
      <c r="A23" s="73" t="s">
        <v>2</v>
      </c>
      <c r="B23" s="122">
        <v>19.5</v>
      </c>
      <c r="C23" s="122">
        <v>22.9</v>
      </c>
      <c r="D23" s="122">
        <v>30.1</v>
      </c>
      <c r="E23" s="119">
        <v>24</v>
      </c>
      <c r="F23" s="309">
        <v>31</v>
      </c>
      <c r="G23" s="122">
        <v>36.3</v>
      </c>
      <c r="H23" s="122">
        <v>30.1</v>
      </c>
      <c r="I23" s="122">
        <v>18.9</v>
      </c>
      <c r="J23" s="123">
        <v>24.3</v>
      </c>
    </row>
    <row r="24" spans="1:10" s="92" customFormat="1" ht="13.5" customHeight="1">
      <c r="A24" s="73" t="s">
        <v>3</v>
      </c>
      <c r="B24" s="122">
        <v>7.9</v>
      </c>
      <c r="C24" s="122">
        <v>15.2</v>
      </c>
      <c r="D24" s="122">
        <v>14.5</v>
      </c>
      <c r="E24" s="119">
        <v>9</v>
      </c>
      <c r="F24" s="309">
        <v>12.8</v>
      </c>
      <c r="G24" s="122">
        <v>10.4</v>
      </c>
      <c r="H24" s="122">
        <v>16.7</v>
      </c>
      <c r="I24" s="122">
        <v>6.8</v>
      </c>
      <c r="J24" s="123">
        <v>6.7</v>
      </c>
    </row>
    <row r="25" spans="1:10" s="92" customFormat="1" ht="13.5" customHeight="1">
      <c r="A25" s="73" t="s">
        <v>4</v>
      </c>
      <c r="B25" s="122">
        <v>2.2</v>
      </c>
      <c r="C25" s="122">
        <v>2.7</v>
      </c>
      <c r="D25" s="122">
        <v>4.2</v>
      </c>
      <c r="E25" s="119">
        <v>3</v>
      </c>
      <c r="F25" s="309">
        <v>6.2</v>
      </c>
      <c r="G25" s="122">
        <v>3</v>
      </c>
      <c r="H25" s="122">
        <v>3.8</v>
      </c>
      <c r="I25" s="122">
        <v>3.2</v>
      </c>
      <c r="J25" s="123">
        <v>2.4</v>
      </c>
    </row>
    <row r="26" spans="1:10" s="92" customFormat="1" ht="3" customHeight="1">
      <c r="A26" s="73"/>
      <c r="B26" s="120"/>
      <c r="C26" s="120"/>
      <c r="D26" s="120"/>
      <c r="E26" s="121"/>
      <c r="F26" s="308"/>
      <c r="G26" s="120"/>
      <c r="H26" s="120"/>
      <c r="I26" s="120"/>
      <c r="J26" s="121"/>
    </row>
    <row r="27" spans="1:10" s="92" customFormat="1" ht="13.5" customHeight="1">
      <c r="A27" s="64" t="s">
        <v>103</v>
      </c>
      <c r="B27" s="194">
        <v>1937</v>
      </c>
      <c r="C27" s="194">
        <v>2521</v>
      </c>
      <c r="D27" s="194">
        <v>4984</v>
      </c>
      <c r="E27" s="195">
        <v>1974</v>
      </c>
      <c r="F27" s="336">
        <v>646</v>
      </c>
      <c r="G27" s="194">
        <v>475</v>
      </c>
      <c r="H27" s="194">
        <v>998</v>
      </c>
      <c r="I27" s="194">
        <v>564</v>
      </c>
      <c r="J27" s="195">
        <v>412</v>
      </c>
    </row>
    <row r="28" spans="1:10" s="92" customFormat="1" ht="13.5" customHeight="1">
      <c r="A28" s="73" t="s">
        <v>8</v>
      </c>
      <c r="B28" s="120"/>
      <c r="C28" s="120"/>
      <c r="D28" s="120"/>
      <c r="E28" s="121"/>
      <c r="F28" s="308"/>
      <c r="G28" s="120"/>
      <c r="H28" s="120"/>
      <c r="I28" s="120"/>
      <c r="J28" s="121"/>
    </row>
    <row r="29" spans="1:10" s="92" customFormat="1" ht="13.5" customHeight="1">
      <c r="A29" s="73" t="s">
        <v>75</v>
      </c>
      <c r="B29" s="122" t="s">
        <v>53</v>
      </c>
      <c r="C29" s="122" t="s">
        <v>53</v>
      </c>
      <c r="D29" s="122">
        <v>61.6</v>
      </c>
      <c r="E29" s="119">
        <v>45.7</v>
      </c>
      <c r="F29" s="309">
        <v>42.3</v>
      </c>
      <c r="G29" s="122">
        <v>48.8</v>
      </c>
      <c r="H29" s="122">
        <v>56.7</v>
      </c>
      <c r="I29" s="122">
        <v>32.1</v>
      </c>
      <c r="J29" s="123">
        <v>37.9</v>
      </c>
    </row>
    <row r="30" spans="1:10" s="92" customFormat="1" ht="13.5" customHeight="1">
      <c r="A30" s="73" t="s">
        <v>76</v>
      </c>
      <c r="B30" s="122" t="s">
        <v>53</v>
      </c>
      <c r="C30" s="122" t="s">
        <v>53</v>
      </c>
      <c r="D30" s="122">
        <v>10.5</v>
      </c>
      <c r="E30" s="119">
        <v>15.6</v>
      </c>
      <c r="F30" s="309">
        <v>9.1</v>
      </c>
      <c r="G30" s="122">
        <v>4.4</v>
      </c>
      <c r="H30" s="122">
        <v>16.4</v>
      </c>
      <c r="I30" s="122">
        <v>14.5</v>
      </c>
      <c r="J30" s="123">
        <v>14.8</v>
      </c>
    </row>
    <row r="31" spans="1:10" s="92" customFormat="1" ht="13.5" customHeight="1">
      <c r="A31" s="73" t="s">
        <v>77</v>
      </c>
      <c r="B31" s="122" t="s">
        <v>53</v>
      </c>
      <c r="C31" s="122" t="s">
        <v>53</v>
      </c>
      <c r="D31" s="122">
        <v>18.9</v>
      </c>
      <c r="E31" s="119">
        <v>17.4</v>
      </c>
      <c r="F31" s="309">
        <v>31.3</v>
      </c>
      <c r="G31" s="122">
        <v>34.5</v>
      </c>
      <c r="H31" s="122">
        <v>19.4</v>
      </c>
      <c r="I31" s="122">
        <v>16.7</v>
      </c>
      <c r="J31" s="123">
        <v>13.6</v>
      </c>
    </row>
    <row r="32" spans="1:10" s="92" customFormat="1" ht="13.5" customHeight="1">
      <c r="A32" s="73" t="s">
        <v>78</v>
      </c>
      <c r="B32" s="122" t="s">
        <v>53</v>
      </c>
      <c r="C32" s="122" t="s">
        <v>53</v>
      </c>
      <c r="D32" s="122">
        <v>7.7</v>
      </c>
      <c r="E32" s="119">
        <v>11.5</v>
      </c>
      <c r="F32" s="309">
        <v>13.5</v>
      </c>
      <c r="G32" s="122">
        <v>9.5</v>
      </c>
      <c r="H32" s="122">
        <v>4.7</v>
      </c>
      <c r="I32" s="122">
        <v>24.6</v>
      </c>
      <c r="J32" s="123">
        <v>9.9</v>
      </c>
    </row>
    <row r="33" spans="1:10" s="92" customFormat="1" ht="13.5" customHeight="1">
      <c r="A33" s="8" t="s">
        <v>253</v>
      </c>
      <c r="B33" s="122" t="s">
        <v>53</v>
      </c>
      <c r="C33" s="122" t="s">
        <v>53</v>
      </c>
      <c r="D33" s="122">
        <v>1.2</v>
      </c>
      <c r="E33" s="119">
        <v>9.8</v>
      </c>
      <c r="F33" s="309">
        <v>3.9</v>
      </c>
      <c r="G33" s="122">
        <v>2.7</v>
      </c>
      <c r="H33" s="122">
        <v>2.7</v>
      </c>
      <c r="I33" s="122">
        <v>12.1</v>
      </c>
      <c r="J33" s="123">
        <v>23.8</v>
      </c>
    </row>
    <row r="34" spans="1:10" s="92" customFormat="1" ht="3" customHeight="1">
      <c r="A34" s="73"/>
      <c r="B34" s="120"/>
      <c r="C34" s="120"/>
      <c r="D34" s="120"/>
      <c r="E34" s="121"/>
      <c r="F34" s="308"/>
      <c r="G34" s="120"/>
      <c r="H34" s="120"/>
      <c r="I34" s="120"/>
      <c r="J34" s="121"/>
    </row>
    <row r="35" spans="1:10" s="92" customFormat="1" ht="13.5" customHeight="1">
      <c r="A35" s="64" t="s">
        <v>104</v>
      </c>
      <c r="B35" s="194">
        <v>8162</v>
      </c>
      <c r="C35" s="194">
        <v>8487</v>
      </c>
      <c r="D35" s="194">
        <v>9262</v>
      </c>
      <c r="E35" s="195">
        <v>6707</v>
      </c>
      <c r="F35" s="336">
        <v>2452</v>
      </c>
      <c r="G35" s="194">
        <v>2216</v>
      </c>
      <c r="H35" s="194">
        <v>2081</v>
      </c>
      <c r="I35" s="194">
        <v>2244</v>
      </c>
      <c r="J35" s="195">
        <v>2382</v>
      </c>
    </row>
    <row r="36" spans="1:10" s="92" customFormat="1" ht="13.5" customHeight="1">
      <c r="A36" s="73" t="s">
        <v>79</v>
      </c>
      <c r="B36" s="118">
        <v>65.7</v>
      </c>
      <c r="C36" s="118">
        <v>68</v>
      </c>
      <c r="D36" s="118">
        <v>59.4</v>
      </c>
      <c r="E36" s="119">
        <v>53.8</v>
      </c>
      <c r="F36" s="307">
        <v>55.5</v>
      </c>
      <c r="G36" s="118">
        <v>63.4</v>
      </c>
      <c r="H36" s="118">
        <v>57.7</v>
      </c>
      <c r="I36" s="118">
        <v>54.9</v>
      </c>
      <c r="J36" s="119">
        <v>49.5</v>
      </c>
    </row>
    <row r="37" spans="1:10" s="92" customFormat="1" ht="13.5" customHeight="1">
      <c r="A37" s="73" t="s">
        <v>80</v>
      </c>
      <c r="B37" s="118">
        <v>18.3</v>
      </c>
      <c r="C37" s="118">
        <v>15.5</v>
      </c>
      <c r="D37" s="118">
        <v>16.9</v>
      </c>
      <c r="E37" s="119">
        <v>19.7</v>
      </c>
      <c r="F37" s="307">
        <v>14.7</v>
      </c>
      <c r="G37" s="118">
        <v>17.1</v>
      </c>
      <c r="H37" s="118">
        <v>20.3</v>
      </c>
      <c r="I37" s="118">
        <v>19.5</v>
      </c>
      <c r="J37" s="119">
        <v>19.4</v>
      </c>
    </row>
    <row r="38" spans="1:10" s="92" customFormat="1" ht="13.5" customHeight="1">
      <c r="A38" s="73" t="s">
        <v>81</v>
      </c>
      <c r="B38" s="118">
        <v>7.8</v>
      </c>
      <c r="C38" s="118">
        <v>6.6</v>
      </c>
      <c r="D38" s="118">
        <v>7.8</v>
      </c>
      <c r="E38" s="119">
        <v>9.5</v>
      </c>
      <c r="F38" s="307">
        <v>11.1</v>
      </c>
      <c r="G38" s="118">
        <v>7.5</v>
      </c>
      <c r="H38" s="118">
        <v>7.7</v>
      </c>
      <c r="I38" s="118">
        <v>8.9</v>
      </c>
      <c r="J38" s="119">
        <v>11.7</v>
      </c>
    </row>
    <row r="39" spans="1:10" s="92" customFormat="1" ht="3" customHeight="1">
      <c r="A39" s="77"/>
      <c r="B39" s="296"/>
      <c r="C39" s="296"/>
      <c r="D39" s="296"/>
      <c r="E39" s="297"/>
      <c r="F39" s="339"/>
      <c r="G39" s="296"/>
      <c r="H39" s="296"/>
      <c r="I39" s="296"/>
      <c r="J39" s="297"/>
    </row>
    <row r="40" spans="1:6" s="92" customFormat="1" ht="7.5" customHeight="1">
      <c r="A40" s="95" t="s">
        <v>0</v>
      </c>
      <c r="B40" s="91"/>
      <c r="F40" s="91"/>
    </row>
    <row r="41" spans="1:10" s="92" customFormat="1" ht="13.5" customHeight="1">
      <c r="A41" s="94" t="s">
        <v>105</v>
      </c>
      <c r="B41" s="87"/>
      <c r="C41" s="60"/>
      <c r="D41" s="60"/>
      <c r="E41" s="60"/>
      <c r="F41" s="87"/>
      <c r="G41" s="60"/>
      <c r="H41" s="60"/>
      <c r="I41" s="60"/>
      <c r="J41" s="60"/>
    </row>
    <row r="42" spans="1:10" s="92" customFormat="1" ht="7.5" customHeight="1">
      <c r="A42" s="83"/>
      <c r="B42" s="87"/>
      <c r="C42" s="60"/>
      <c r="D42" s="60"/>
      <c r="E42" s="60"/>
      <c r="F42" s="87"/>
      <c r="G42" s="60"/>
      <c r="H42" s="60"/>
      <c r="I42" s="60"/>
      <c r="J42" s="60"/>
    </row>
    <row r="43" spans="1:10" s="92" customFormat="1" ht="13.5" customHeight="1">
      <c r="A43" s="131"/>
      <c r="B43" s="198"/>
      <c r="C43" s="401">
        <v>1997</v>
      </c>
      <c r="D43" s="403">
        <v>1998</v>
      </c>
      <c r="E43" s="399">
        <v>1999</v>
      </c>
      <c r="F43" s="285">
        <v>1999</v>
      </c>
      <c r="G43" s="28">
        <v>1999</v>
      </c>
      <c r="H43" s="28">
        <v>2000</v>
      </c>
      <c r="I43" s="28">
        <v>2000</v>
      </c>
      <c r="J43" s="27">
        <v>2000</v>
      </c>
    </row>
    <row r="44" spans="1:10" s="92" customFormat="1" ht="13.5" customHeight="1">
      <c r="A44" s="135"/>
      <c r="B44" s="200"/>
      <c r="C44" s="402"/>
      <c r="D44" s="404"/>
      <c r="E44" s="400"/>
      <c r="F44" s="283" t="s">
        <v>14</v>
      </c>
      <c r="G44" s="62" t="s">
        <v>15</v>
      </c>
      <c r="H44" s="62" t="s">
        <v>12</v>
      </c>
      <c r="I44" s="227" t="s">
        <v>13</v>
      </c>
      <c r="J44" s="226" t="s">
        <v>14</v>
      </c>
    </row>
    <row r="45" spans="1:10" s="92" customFormat="1" ht="2.25" customHeight="1">
      <c r="A45" s="133"/>
      <c r="B45" s="199"/>
      <c r="C45" s="88"/>
      <c r="D45" s="205"/>
      <c r="E45" s="340"/>
      <c r="F45" s="282"/>
      <c r="G45" s="58"/>
      <c r="H45" s="58"/>
      <c r="I45" s="58"/>
      <c r="J45" s="59"/>
    </row>
    <row r="46" spans="1:10" s="92" customFormat="1" ht="13.5" customHeight="1">
      <c r="A46" s="143" t="s">
        <v>82</v>
      </c>
      <c r="B46" s="193"/>
      <c r="C46" s="207">
        <v>3.2</v>
      </c>
      <c r="D46" s="207">
        <v>4.6</v>
      </c>
      <c r="E46" s="193">
        <v>6.4</v>
      </c>
      <c r="F46" s="341">
        <v>6.9</v>
      </c>
      <c r="G46" s="207">
        <v>6.6</v>
      </c>
      <c r="H46" s="207">
        <v>6.7</v>
      </c>
      <c r="I46" s="207">
        <v>7.1</v>
      </c>
      <c r="J46" s="193">
        <v>6.7</v>
      </c>
    </row>
    <row r="47" spans="1:10" s="92" customFormat="1" ht="3" customHeight="1">
      <c r="A47" s="143"/>
      <c r="B47" s="193"/>
      <c r="C47" s="207"/>
      <c r="D47" s="207"/>
      <c r="E47" s="193"/>
      <c r="F47" s="341"/>
      <c r="G47" s="207"/>
      <c r="H47" s="207"/>
      <c r="I47" s="207"/>
      <c r="J47" s="193"/>
    </row>
    <row r="48" spans="1:10" s="92" customFormat="1" ht="13.5" customHeight="1">
      <c r="A48" s="143" t="s">
        <v>83</v>
      </c>
      <c r="B48" s="193"/>
      <c r="C48" s="207">
        <v>0.8</v>
      </c>
      <c r="D48" s="207">
        <v>1.5</v>
      </c>
      <c r="E48" s="193">
        <v>1.3</v>
      </c>
      <c r="F48" s="341">
        <v>1.3</v>
      </c>
      <c r="G48" s="207">
        <v>1</v>
      </c>
      <c r="H48" s="207">
        <v>2</v>
      </c>
      <c r="I48" s="207">
        <v>2.7</v>
      </c>
      <c r="J48" s="193">
        <v>3.2</v>
      </c>
    </row>
    <row r="49" spans="1:10" s="92" customFormat="1" ht="3" customHeight="1">
      <c r="A49" s="143"/>
      <c r="B49" s="193"/>
      <c r="C49" s="207"/>
      <c r="D49" s="207"/>
      <c r="E49" s="193"/>
      <c r="F49" s="341"/>
      <c r="G49" s="207"/>
      <c r="H49" s="207"/>
      <c r="I49" s="207"/>
      <c r="J49" s="193"/>
    </row>
    <row r="50" spans="1:10" s="92" customFormat="1" ht="13.5" customHeight="1">
      <c r="A50" s="143" t="s">
        <v>84</v>
      </c>
      <c r="B50" s="193"/>
      <c r="C50" s="207">
        <v>65.8</v>
      </c>
      <c r="D50" s="207">
        <v>65.3</v>
      </c>
      <c r="E50" s="193">
        <v>64.7</v>
      </c>
      <c r="F50" s="341">
        <v>64.7</v>
      </c>
      <c r="G50" s="207">
        <v>65.6</v>
      </c>
      <c r="H50" s="207">
        <v>64</v>
      </c>
      <c r="I50" s="207">
        <v>63.5</v>
      </c>
      <c r="J50" s="193">
        <v>62.4</v>
      </c>
    </row>
    <row r="51" spans="1:10" s="92" customFormat="1" ht="3" customHeight="1">
      <c r="A51" s="143"/>
      <c r="B51" s="191"/>
      <c r="C51" s="192"/>
      <c r="D51" s="192"/>
      <c r="E51" s="191"/>
      <c r="F51" s="341"/>
      <c r="G51" s="207"/>
      <c r="H51" s="207"/>
      <c r="I51" s="207"/>
      <c r="J51" s="193"/>
    </row>
    <row r="52" spans="1:10" s="114" customFormat="1" ht="13.5" customHeight="1">
      <c r="A52" s="342" t="s">
        <v>254</v>
      </c>
      <c r="B52" s="208"/>
      <c r="C52" s="209"/>
      <c r="D52" s="209"/>
      <c r="E52" s="208"/>
      <c r="F52" s="336"/>
      <c r="G52" s="194"/>
      <c r="H52" s="194"/>
      <c r="I52" s="207"/>
      <c r="J52" s="193"/>
    </row>
    <row r="53" spans="1:10" s="60" customFormat="1" ht="13.5" customHeight="1">
      <c r="A53" s="343" t="s">
        <v>29</v>
      </c>
      <c r="B53" s="210"/>
      <c r="C53" s="211" t="s">
        <v>48</v>
      </c>
      <c r="D53" s="211" t="s">
        <v>48</v>
      </c>
      <c r="E53" s="210" t="s">
        <v>48</v>
      </c>
      <c r="F53" s="97">
        <v>5924</v>
      </c>
      <c r="G53" s="97">
        <v>6333</v>
      </c>
      <c r="H53" s="97">
        <v>7377</v>
      </c>
      <c r="I53" s="97" t="s">
        <v>48</v>
      </c>
      <c r="J53" s="344" t="s">
        <v>255</v>
      </c>
    </row>
    <row r="54" spans="1:10" s="60" customFormat="1" ht="13.5" customHeight="1">
      <c r="A54" s="343" t="s">
        <v>32</v>
      </c>
      <c r="B54" s="210"/>
      <c r="C54" s="211" t="s">
        <v>48</v>
      </c>
      <c r="D54" s="211" t="s">
        <v>48</v>
      </c>
      <c r="E54" s="210" t="s">
        <v>48</v>
      </c>
      <c r="F54" s="97" t="s">
        <v>48</v>
      </c>
      <c r="G54" s="97" t="s">
        <v>48</v>
      </c>
      <c r="H54" s="97">
        <v>606</v>
      </c>
      <c r="I54" s="97" t="s">
        <v>48</v>
      </c>
      <c r="J54" s="344" t="s">
        <v>255</v>
      </c>
    </row>
    <row r="55" spans="1:10" s="60" customFormat="1" ht="13.5" customHeight="1">
      <c r="A55" s="343" t="s">
        <v>88</v>
      </c>
      <c r="B55" s="210"/>
      <c r="C55" s="211" t="s">
        <v>48</v>
      </c>
      <c r="D55" s="211" t="s">
        <v>48</v>
      </c>
      <c r="E55" s="210" t="s">
        <v>48</v>
      </c>
      <c r="F55" s="97" t="s">
        <v>48</v>
      </c>
      <c r="G55" s="97" t="s">
        <v>48</v>
      </c>
      <c r="H55" s="97">
        <v>27</v>
      </c>
      <c r="I55" s="97" t="s">
        <v>48</v>
      </c>
      <c r="J55" s="344" t="s">
        <v>255</v>
      </c>
    </row>
    <row r="56" spans="1:10" s="60" customFormat="1" ht="13.5" customHeight="1">
      <c r="A56" s="343" t="s">
        <v>90</v>
      </c>
      <c r="B56" s="210"/>
      <c r="C56" s="211" t="s">
        <v>48</v>
      </c>
      <c r="D56" s="211" t="s">
        <v>48</v>
      </c>
      <c r="E56" s="210" t="s">
        <v>48</v>
      </c>
      <c r="F56" s="97" t="s">
        <v>48</v>
      </c>
      <c r="G56" s="97" t="s">
        <v>48</v>
      </c>
      <c r="H56" s="97" t="s">
        <v>48</v>
      </c>
      <c r="I56" s="97">
        <v>231</v>
      </c>
      <c r="J56" s="344" t="s">
        <v>48</v>
      </c>
    </row>
    <row r="57" spans="1:10" s="60" customFormat="1" ht="13.5" customHeight="1">
      <c r="A57" s="343" t="s">
        <v>126</v>
      </c>
      <c r="B57" s="210"/>
      <c r="C57" s="211" t="s">
        <v>48</v>
      </c>
      <c r="D57" s="211" t="s">
        <v>48</v>
      </c>
      <c r="E57" s="210" t="s">
        <v>48</v>
      </c>
      <c r="F57" s="97" t="s">
        <v>48</v>
      </c>
      <c r="G57" s="97" t="s">
        <v>48</v>
      </c>
      <c r="H57" s="97" t="s">
        <v>48</v>
      </c>
      <c r="I57" s="97">
        <v>183</v>
      </c>
      <c r="J57" s="344" t="s">
        <v>48</v>
      </c>
    </row>
    <row r="58" spans="1:10" s="60" customFormat="1" ht="13.5" customHeight="1">
      <c r="A58" s="343" t="s">
        <v>127</v>
      </c>
      <c r="B58" s="210"/>
      <c r="C58" s="211" t="s">
        <v>48</v>
      </c>
      <c r="D58" s="211" t="s">
        <v>48</v>
      </c>
      <c r="E58" s="210" t="s">
        <v>48</v>
      </c>
      <c r="F58" s="97" t="s">
        <v>48</v>
      </c>
      <c r="G58" s="97" t="s">
        <v>48</v>
      </c>
      <c r="H58" s="97">
        <v>5</v>
      </c>
      <c r="I58" s="97" t="s">
        <v>48</v>
      </c>
      <c r="J58" s="344" t="s">
        <v>255</v>
      </c>
    </row>
    <row r="59" spans="1:10" s="91" customFormat="1" ht="3" customHeight="1">
      <c r="A59" s="212"/>
      <c r="B59" s="121"/>
      <c r="C59" s="120"/>
      <c r="D59" s="120"/>
      <c r="E59" s="121"/>
      <c r="F59" s="308"/>
      <c r="G59" s="120"/>
      <c r="H59" s="120"/>
      <c r="I59" s="120"/>
      <c r="J59" s="121"/>
    </row>
    <row r="60" spans="1:10" s="114" customFormat="1" ht="13.5" customHeight="1">
      <c r="A60" s="143" t="s">
        <v>85</v>
      </c>
      <c r="B60" s="213"/>
      <c r="C60" s="214">
        <v>5.24</v>
      </c>
      <c r="D60" s="214">
        <v>5.063</v>
      </c>
      <c r="E60" s="213">
        <v>4.889</v>
      </c>
      <c r="F60" s="345">
        <v>4.81</v>
      </c>
      <c r="G60" s="214">
        <v>4.78</v>
      </c>
      <c r="H60" s="214">
        <v>5.07</v>
      </c>
      <c r="I60" s="214">
        <v>4.683</v>
      </c>
      <c r="J60" s="213">
        <v>4.81</v>
      </c>
    </row>
    <row r="61" spans="1:10" s="60" customFormat="1" ht="13.5" customHeight="1">
      <c r="A61" s="149" t="s">
        <v>86</v>
      </c>
      <c r="B61" s="210"/>
      <c r="C61" s="211" t="s">
        <v>53</v>
      </c>
      <c r="D61" s="215">
        <v>12.747</v>
      </c>
      <c r="E61" s="216">
        <v>13.711</v>
      </c>
      <c r="F61" s="346">
        <v>14.278</v>
      </c>
      <c r="G61" s="215">
        <v>14.601</v>
      </c>
      <c r="H61" s="215">
        <v>13.017</v>
      </c>
      <c r="I61" s="215">
        <v>12.807</v>
      </c>
      <c r="J61" s="216">
        <v>15.577</v>
      </c>
    </row>
    <row r="62" spans="1:10" s="60" customFormat="1" ht="13.5" customHeight="1">
      <c r="A62" s="162" t="s">
        <v>16</v>
      </c>
      <c r="B62" s="210"/>
      <c r="C62" s="211" t="s">
        <v>53</v>
      </c>
      <c r="D62" s="215">
        <v>10.294</v>
      </c>
      <c r="E62" s="216">
        <v>11.674</v>
      </c>
      <c r="F62" s="346">
        <v>10.905</v>
      </c>
      <c r="G62" s="215">
        <v>11.751</v>
      </c>
      <c r="H62" s="215">
        <v>16.94</v>
      </c>
      <c r="I62" s="215">
        <v>11.719</v>
      </c>
      <c r="J62" s="216">
        <v>10.667</v>
      </c>
    </row>
    <row r="63" spans="1:10" s="60" customFormat="1" ht="13.5" customHeight="1">
      <c r="A63" s="149" t="s">
        <v>87</v>
      </c>
      <c r="B63" s="210"/>
      <c r="C63" s="211" t="s">
        <v>53</v>
      </c>
      <c r="D63" s="215">
        <v>9.2</v>
      </c>
      <c r="E63" s="216">
        <v>9.444</v>
      </c>
      <c r="F63" s="346">
        <v>9.683</v>
      </c>
      <c r="G63" s="215">
        <v>9.537</v>
      </c>
      <c r="H63" s="215">
        <v>9.91</v>
      </c>
      <c r="I63" s="215">
        <v>8.716</v>
      </c>
      <c r="J63" s="216">
        <v>8.786</v>
      </c>
    </row>
    <row r="64" spans="1:10" s="60" customFormat="1" ht="13.5" customHeight="1">
      <c r="A64" s="149" t="s">
        <v>88</v>
      </c>
      <c r="B64" s="210"/>
      <c r="C64" s="211" t="s">
        <v>53</v>
      </c>
      <c r="D64" s="215">
        <v>7.828</v>
      </c>
      <c r="E64" s="216">
        <v>7.442</v>
      </c>
      <c r="F64" s="346">
        <v>6.816</v>
      </c>
      <c r="G64" s="215">
        <v>7.069</v>
      </c>
      <c r="H64" s="215">
        <v>7.87</v>
      </c>
      <c r="I64" s="215">
        <v>8.005</v>
      </c>
      <c r="J64" s="216">
        <v>7.512</v>
      </c>
    </row>
    <row r="65" spans="1:10" s="60" customFormat="1" ht="13.5" customHeight="1">
      <c r="A65" s="343" t="s">
        <v>89</v>
      </c>
      <c r="B65" s="210"/>
      <c r="C65" s="211" t="s">
        <v>53</v>
      </c>
      <c r="D65" s="215">
        <v>6.447</v>
      </c>
      <c r="E65" s="216">
        <v>6.415</v>
      </c>
      <c r="F65" s="346">
        <v>6.145</v>
      </c>
      <c r="G65" s="215">
        <v>6.331</v>
      </c>
      <c r="H65" s="215">
        <v>6.698</v>
      </c>
      <c r="I65" s="215">
        <v>5.861</v>
      </c>
      <c r="J65" s="216">
        <v>6.17</v>
      </c>
    </row>
    <row r="66" spans="1:10" s="60" customFormat="1" ht="13.5" customHeight="1">
      <c r="A66" s="329" t="s">
        <v>17</v>
      </c>
      <c r="B66" s="210"/>
      <c r="C66" s="211" t="s">
        <v>53</v>
      </c>
      <c r="D66" s="215">
        <v>5.766</v>
      </c>
      <c r="E66" s="216">
        <v>5.651</v>
      </c>
      <c r="F66" s="346">
        <v>5.479</v>
      </c>
      <c r="G66" s="215">
        <v>5.673</v>
      </c>
      <c r="H66" s="215">
        <v>5.637</v>
      </c>
      <c r="I66" s="215">
        <v>5.612</v>
      </c>
      <c r="J66" s="216">
        <v>5.742</v>
      </c>
    </row>
    <row r="67" spans="1:10" s="60" customFormat="1" ht="13.5" customHeight="1">
      <c r="A67" s="149" t="s">
        <v>30</v>
      </c>
      <c r="B67" s="210"/>
      <c r="C67" s="211" t="s">
        <v>53</v>
      </c>
      <c r="D67" s="215">
        <v>4.997</v>
      </c>
      <c r="E67" s="216">
        <v>4.656</v>
      </c>
      <c r="F67" s="346">
        <v>4.769</v>
      </c>
      <c r="G67" s="215">
        <v>4.669</v>
      </c>
      <c r="H67" s="215">
        <v>4.509</v>
      </c>
      <c r="I67" s="215">
        <v>4.177</v>
      </c>
      <c r="J67" s="216">
        <v>4.426</v>
      </c>
    </row>
    <row r="68" spans="1:10" s="60" customFormat="1" ht="13.5" customHeight="1">
      <c r="A68" s="149" t="s">
        <v>90</v>
      </c>
      <c r="B68" s="210"/>
      <c r="C68" s="211" t="s">
        <v>53</v>
      </c>
      <c r="D68" s="215">
        <v>4.981</v>
      </c>
      <c r="E68" s="216">
        <v>4.699</v>
      </c>
      <c r="F68" s="346">
        <v>4.759</v>
      </c>
      <c r="G68" s="215">
        <v>4.617</v>
      </c>
      <c r="H68" s="215">
        <v>4.82</v>
      </c>
      <c r="I68" s="215">
        <v>4.496</v>
      </c>
      <c r="J68" s="216">
        <v>4.364</v>
      </c>
    </row>
    <row r="69" spans="1:10" s="60" customFormat="1" ht="13.5" customHeight="1">
      <c r="A69" s="149" t="s">
        <v>32</v>
      </c>
      <c r="B69" s="210"/>
      <c r="C69" s="211" t="s">
        <v>53</v>
      </c>
      <c r="D69" s="215">
        <v>4.338</v>
      </c>
      <c r="E69" s="216">
        <v>4.401</v>
      </c>
      <c r="F69" s="346">
        <v>4.318</v>
      </c>
      <c r="G69" s="215">
        <v>4.366</v>
      </c>
      <c r="H69" s="215">
        <v>3.961</v>
      </c>
      <c r="I69" s="215">
        <v>4.051</v>
      </c>
      <c r="J69" s="216">
        <v>4.182</v>
      </c>
    </row>
    <row r="70" spans="1:10" s="60" customFormat="1" ht="13.5" customHeight="1">
      <c r="A70" s="149" t="s">
        <v>29</v>
      </c>
      <c r="B70" s="210"/>
      <c r="C70" s="211" t="s">
        <v>53</v>
      </c>
      <c r="D70" s="215">
        <v>3.138</v>
      </c>
      <c r="E70" s="216">
        <v>2.911</v>
      </c>
      <c r="F70" s="346">
        <v>2.826</v>
      </c>
      <c r="G70" s="215">
        <v>2.738</v>
      </c>
      <c r="H70" s="215">
        <v>2.888</v>
      </c>
      <c r="I70" s="215">
        <v>2.893</v>
      </c>
      <c r="J70" s="216">
        <v>3.041</v>
      </c>
    </row>
    <row r="71" spans="1:10" s="60" customFormat="1" ht="3" customHeight="1">
      <c r="A71" s="176"/>
      <c r="B71" s="217"/>
      <c r="C71" s="218"/>
      <c r="D71" s="218"/>
      <c r="E71" s="217"/>
      <c r="F71" s="218"/>
      <c r="G71" s="218"/>
      <c r="H71" s="218"/>
      <c r="I71" s="218"/>
      <c r="J71" s="217"/>
    </row>
    <row r="72" spans="1:6" s="92" customFormat="1" ht="13.5" customHeight="1">
      <c r="A72" s="347" t="s">
        <v>256</v>
      </c>
      <c r="B72" s="280"/>
      <c r="F72" s="91"/>
    </row>
    <row r="73" spans="1:6" s="92" customFormat="1" ht="13.5" customHeight="1">
      <c r="A73" s="348" t="s">
        <v>257</v>
      </c>
      <c r="B73" s="280"/>
      <c r="F73" s="91"/>
    </row>
    <row r="74" spans="1:6" s="92" customFormat="1" ht="13.5" customHeight="1">
      <c r="A74" s="347" t="s">
        <v>258</v>
      </c>
      <c r="B74" s="91"/>
      <c r="F74" s="91"/>
    </row>
    <row r="75" spans="1:6" s="10" customFormat="1" ht="13.5" customHeight="1">
      <c r="A75" s="9"/>
      <c r="B75" s="2"/>
      <c r="F75" s="2"/>
    </row>
    <row r="76" spans="1:6" s="10" customFormat="1" ht="13.5" customHeight="1">
      <c r="A76" s="12"/>
      <c r="B76" s="2"/>
      <c r="F76" s="2"/>
    </row>
    <row r="77" spans="1:6" s="10" customFormat="1" ht="13.5" customHeight="1">
      <c r="A77" s="12"/>
      <c r="B77" s="2"/>
      <c r="F77" s="2"/>
    </row>
    <row r="78" spans="1:6" s="10" customFormat="1" ht="13.5" customHeight="1">
      <c r="A78" s="12"/>
      <c r="B78" s="2"/>
      <c r="F78" s="2"/>
    </row>
    <row r="79" spans="1:6" s="10" customFormat="1" ht="13.5" customHeight="1">
      <c r="A79" s="12"/>
      <c r="B79" s="2"/>
      <c r="F79" s="2"/>
    </row>
    <row r="80" spans="1:6" s="10" customFormat="1" ht="13.5" customHeight="1">
      <c r="A80" s="12"/>
      <c r="B80" s="2"/>
      <c r="F80" s="2"/>
    </row>
    <row r="81" spans="1:6" s="10" customFormat="1" ht="13.5" customHeight="1">
      <c r="A81" s="12"/>
      <c r="B81" s="2"/>
      <c r="F81" s="2"/>
    </row>
    <row r="82" spans="1:6" s="10" customFormat="1" ht="13.5" customHeight="1">
      <c r="A82" s="12"/>
      <c r="B82" s="2"/>
      <c r="F82" s="2"/>
    </row>
    <row r="83" spans="1:6" s="10" customFormat="1" ht="13.5" customHeight="1">
      <c r="A83" s="12"/>
      <c r="B83" s="2"/>
      <c r="F83" s="2"/>
    </row>
    <row r="84" spans="1:6" s="10" customFormat="1" ht="13.5" customHeight="1">
      <c r="A84" s="12"/>
      <c r="B84" s="2"/>
      <c r="F84" s="2"/>
    </row>
    <row r="85" spans="1:6" s="10" customFormat="1" ht="13.5" customHeight="1">
      <c r="A85" s="12"/>
      <c r="B85" s="2"/>
      <c r="F85" s="2"/>
    </row>
    <row r="86" spans="1:6" s="10" customFormat="1" ht="13.5" customHeight="1">
      <c r="A86" s="12"/>
      <c r="B86" s="2"/>
      <c r="F86" s="2"/>
    </row>
    <row r="87" spans="1:6" s="10" customFormat="1" ht="13.5" customHeight="1">
      <c r="A87" s="12"/>
      <c r="B87" s="2"/>
      <c r="F87" s="2"/>
    </row>
    <row r="88" spans="1:6" s="10" customFormat="1" ht="13.5" customHeight="1">
      <c r="A88" s="12"/>
      <c r="B88" s="2"/>
      <c r="F88" s="2"/>
    </row>
    <row r="89" spans="1:6" s="10" customFormat="1" ht="13.5" customHeight="1">
      <c r="A89" s="12"/>
      <c r="B89" s="2"/>
      <c r="F89" s="2"/>
    </row>
    <row r="90" spans="1:6" s="10" customFormat="1" ht="13.5" customHeight="1">
      <c r="A90" s="12"/>
      <c r="B90" s="2"/>
      <c r="F90" s="2"/>
    </row>
    <row r="91" spans="1:6" s="10" customFormat="1" ht="13.5" customHeight="1">
      <c r="A91" s="12"/>
      <c r="B91" s="2"/>
      <c r="F91" s="2"/>
    </row>
    <row r="92" spans="1:6" s="10" customFormat="1" ht="13.5" customHeight="1">
      <c r="A92" s="12"/>
      <c r="B92" s="2"/>
      <c r="F92" s="2"/>
    </row>
    <row r="93" spans="1:6" s="10" customFormat="1" ht="13.5" customHeight="1">
      <c r="A93" s="12"/>
      <c r="B93" s="2"/>
      <c r="F93" s="2"/>
    </row>
    <row r="94" spans="1:6" s="10" customFormat="1" ht="13.5" customHeight="1">
      <c r="A94" s="12"/>
      <c r="B94" s="2"/>
      <c r="F94" s="2"/>
    </row>
    <row r="95" spans="1:6" s="10" customFormat="1" ht="13.5" customHeight="1">
      <c r="A95" s="12"/>
      <c r="B95" s="2"/>
      <c r="F95" s="2"/>
    </row>
    <row r="96" spans="1:6" s="10" customFormat="1" ht="13.5" customHeight="1">
      <c r="A96" s="12"/>
      <c r="B96" s="2"/>
      <c r="F96" s="2"/>
    </row>
    <row r="97" spans="1:6" s="10" customFormat="1" ht="13.5" customHeight="1">
      <c r="A97" s="12"/>
      <c r="B97" s="2"/>
      <c r="F97" s="2"/>
    </row>
    <row r="98" spans="1:6" s="10" customFormat="1" ht="13.5" customHeight="1">
      <c r="A98" s="12"/>
      <c r="B98" s="2"/>
      <c r="F98" s="2"/>
    </row>
    <row r="99" spans="2:10" ht="13.5" customHeight="1">
      <c r="B99" s="2"/>
      <c r="C99" s="10"/>
      <c r="D99" s="10"/>
      <c r="E99" s="10"/>
      <c r="F99" s="2"/>
      <c r="G99" s="10"/>
      <c r="H99" s="10"/>
      <c r="I99" s="10"/>
      <c r="J99" s="10"/>
    </row>
    <row r="100" spans="2:10" ht="13.5" customHeight="1">
      <c r="B100" s="2"/>
      <c r="C100" s="10"/>
      <c r="D100" s="10"/>
      <c r="E100" s="10"/>
      <c r="F100" s="2"/>
      <c r="G100" s="10"/>
      <c r="H100" s="10"/>
      <c r="I100" s="10"/>
      <c r="J100" s="10"/>
    </row>
    <row r="101" spans="2:10" ht="13.5" customHeight="1">
      <c r="B101" s="2"/>
      <c r="C101" s="10"/>
      <c r="D101" s="10"/>
      <c r="E101" s="10"/>
      <c r="F101" s="2"/>
      <c r="G101" s="10"/>
      <c r="H101" s="10"/>
      <c r="I101" s="10"/>
      <c r="J101" s="10"/>
    </row>
    <row r="102" spans="2:10" ht="13.5" customHeight="1">
      <c r="B102" s="2"/>
      <c r="C102" s="10"/>
      <c r="D102" s="10"/>
      <c r="E102" s="10"/>
      <c r="F102" s="2"/>
      <c r="G102" s="10"/>
      <c r="H102" s="10"/>
      <c r="I102" s="10"/>
      <c r="J102" s="10"/>
    </row>
    <row r="103" spans="2:10" ht="13.5" customHeight="1">
      <c r="B103" s="2"/>
      <c r="C103" s="10"/>
      <c r="D103" s="10"/>
      <c r="E103" s="10"/>
      <c r="F103" s="2"/>
      <c r="G103" s="10"/>
      <c r="H103" s="10"/>
      <c r="I103" s="10"/>
      <c r="J103" s="10"/>
    </row>
    <row r="104" spans="2:10" ht="13.5" customHeight="1">
      <c r="B104" s="2"/>
      <c r="C104" s="10"/>
      <c r="D104" s="10"/>
      <c r="E104" s="10"/>
      <c r="F104" s="2"/>
      <c r="G104" s="10"/>
      <c r="H104" s="10"/>
      <c r="I104" s="10"/>
      <c r="J104" s="10"/>
    </row>
    <row r="105" spans="2:10" ht="13.5" customHeight="1">
      <c r="B105" s="2"/>
      <c r="C105" s="10"/>
      <c r="D105" s="10"/>
      <c r="E105" s="10"/>
      <c r="F105" s="2"/>
      <c r="G105" s="10"/>
      <c r="H105" s="10"/>
      <c r="I105" s="10"/>
      <c r="J105" s="10"/>
    </row>
    <row r="106" spans="2:10" ht="13.5" customHeight="1">
      <c r="B106" s="2"/>
      <c r="C106" s="10"/>
      <c r="D106" s="10"/>
      <c r="E106" s="10"/>
      <c r="F106" s="2"/>
      <c r="G106" s="10"/>
      <c r="H106" s="10"/>
      <c r="I106" s="10"/>
      <c r="J106" s="10"/>
    </row>
    <row r="107" spans="2:10" ht="13.5" customHeight="1">
      <c r="B107" s="2"/>
      <c r="C107" s="10"/>
      <c r="D107" s="10"/>
      <c r="E107" s="10"/>
      <c r="F107" s="2"/>
      <c r="G107" s="10"/>
      <c r="H107" s="10"/>
      <c r="I107" s="10"/>
      <c r="J107" s="10"/>
    </row>
    <row r="108" spans="2:10" ht="13.5" customHeight="1">
      <c r="B108" s="2"/>
      <c r="C108" s="10"/>
      <c r="D108" s="10"/>
      <c r="E108" s="10"/>
      <c r="F108" s="2"/>
      <c r="G108" s="10"/>
      <c r="H108" s="10"/>
      <c r="I108" s="10"/>
      <c r="J108" s="10"/>
    </row>
    <row r="109" spans="2:10" ht="13.5" customHeight="1">
      <c r="B109" s="2"/>
      <c r="C109" s="10"/>
      <c r="D109" s="10"/>
      <c r="E109" s="10"/>
      <c r="F109" s="2"/>
      <c r="G109" s="10"/>
      <c r="H109" s="10"/>
      <c r="I109" s="10"/>
      <c r="J109" s="10"/>
    </row>
  </sheetData>
  <mergeCells count="6">
    <mergeCell ref="E43:E44"/>
    <mergeCell ref="B9:B11"/>
    <mergeCell ref="C9:C11"/>
    <mergeCell ref="D9:D11"/>
    <mergeCell ref="C43:C44"/>
    <mergeCell ref="D43:D44"/>
  </mergeCells>
  <printOptions horizontalCentered="1"/>
  <pageMargins left="0.5905511811023623" right="0.5905511811023623" top="0.11811023622047245" bottom="0.3937007874015748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>
      <selection activeCell="D15" sqref="D15"/>
    </sheetView>
  </sheetViews>
  <sheetFormatPr defaultColWidth="9.00390625" defaultRowHeight="16.5"/>
  <cols>
    <col min="1" max="1" width="26.50390625" style="12" customWidth="1"/>
    <col min="2" max="2" width="4.875" style="12" customWidth="1"/>
    <col min="3" max="3" width="6.125" style="4" customWidth="1"/>
    <col min="4" max="4" width="6.125" style="12" customWidth="1"/>
    <col min="5" max="5" width="5.875" style="12" customWidth="1"/>
    <col min="6" max="6" width="7.625" style="12" customWidth="1"/>
    <col min="7" max="7" width="7.625" style="4" customWidth="1"/>
    <col min="8" max="10" width="7.625" style="12" customWidth="1"/>
    <col min="11" max="11" width="7.625" style="3" customWidth="1"/>
    <col min="12" max="16384" width="9.00390625" style="3" customWidth="1"/>
  </cols>
  <sheetData>
    <row r="1" spans="1:11" ht="16.5">
      <c r="A1" s="4"/>
      <c r="B1" s="4"/>
      <c r="C1" s="2"/>
      <c r="D1" s="2"/>
      <c r="E1" s="2"/>
      <c r="F1" s="2"/>
      <c r="G1" s="2"/>
      <c r="H1" s="2"/>
      <c r="I1" s="2"/>
      <c r="J1" s="2"/>
      <c r="K1" s="2"/>
    </row>
    <row r="2" spans="1:11" ht="16.5">
      <c r="A2" s="4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16.5">
      <c r="A3" s="4"/>
      <c r="B3" s="4"/>
      <c r="C3" s="2"/>
      <c r="D3" s="2"/>
      <c r="E3" s="2"/>
      <c r="F3" s="2"/>
      <c r="G3" s="2"/>
      <c r="H3" s="2"/>
      <c r="I3" s="2"/>
      <c r="J3" s="2"/>
      <c r="K3" s="2"/>
    </row>
    <row r="4" spans="1:11" ht="16.5">
      <c r="A4" s="4"/>
      <c r="B4" s="4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4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9.75" customHeight="1">
      <c r="A6" s="4"/>
      <c r="B6" s="4"/>
      <c r="C6" s="2"/>
      <c r="D6" s="2"/>
      <c r="E6" s="2"/>
      <c r="F6" s="2"/>
      <c r="G6" s="2"/>
      <c r="H6" s="2"/>
      <c r="I6" s="2"/>
      <c r="J6" s="2"/>
      <c r="K6" s="2"/>
    </row>
    <row r="7" spans="1:7" s="244" customFormat="1" ht="15" customHeight="1">
      <c r="A7" s="349" t="s">
        <v>259</v>
      </c>
      <c r="B7" s="349"/>
      <c r="C7" s="258"/>
      <c r="G7" s="258"/>
    </row>
    <row r="8" spans="1:7" s="244" customFormat="1" ht="7.5" customHeight="1">
      <c r="A8" s="350"/>
      <c r="B8" s="350"/>
      <c r="C8" s="258"/>
      <c r="G8" s="258"/>
    </row>
    <row r="9" spans="1:11" s="351" customFormat="1" ht="12.75" customHeight="1">
      <c r="A9" s="219"/>
      <c r="B9" s="220"/>
      <c r="C9" s="391">
        <v>1997</v>
      </c>
      <c r="D9" s="391">
        <v>1998</v>
      </c>
      <c r="E9" s="391">
        <v>1999</v>
      </c>
      <c r="F9" s="198">
        <v>2000</v>
      </c>
      <c r="G9" s="326">
        <v>1999</v>
      </c>
      <c r="H9" s="203">
        <v>1999</v>
      </c>
      <c r="I9" s="203">
        <v>2000</v>
      </c>
      <c r="J9" s="203">
        <v>2000</v>
      </c>
      <c r="K9" s="198">
        <v>2000</v>
      </c>
    </row>
    <row r="10" spans="1:11" s="351" customFormat="1" ht="12.75" customHeight="1">
      <c r="A10" s="221"/>
      <c r="B10" s="222"/>
      <c r="C10" s="392"/>
      <c r="D10" s="392"/>
      <c r="E10" s="392"/>
      <c r="F10" s="204" t="s">
        <v>37</v>
      </c>
      <c r="G10" s="352" t="s">
        <v>14</v>
      </c>
      <c r="H10" s="223" t="s">
        <v>15</v>
      </c>
      <c r="I10" s="223" t="s">
        <v>12</v>
      </c>
      <c r="J10" s="223" t="s">
        <v>13</v>
      </c>
      <c r="K10" s="204" t="s">
        <v>14</v>
      </c>
    </row>
    <row r="11" spans="1:11" s="351" customFormat="1" ht="12.75" customHeight="1">
      <c r="A11" s="224"/>
      <c r="B11" s="225"/>
      <c r="C11" s="393"/>
      <c r="D11" s="393"/>
      <c r="E11" s="393"/>
      <c r="F11" s="226" t="s">
        <v>14</v>
      </c>
      <c r="G11" s="353"/>
      <c r="H11" s="227"/>
      <c r="I11" s="227"/>
      <c r="J11" s="227"/>
      <c r="K11" s="226"/>
    </row>
    <row r="12" spans="1:11" s="355" customFormat="1" ht="18.75" customHeight="1">
      <c r="A12" s="228" t="s">
        <v>124</v>
      </c>
      <c r="B12" s="229"/>
      <c r="C12" s="230">
        <v>200.592</v>
      </c>
      <c r="D12" s="230">
        <v>201.047</v>
      </c>
      <c r="E12" s="230">
        <v>202.48</v>
      </c>
      <c r="F12" s="231" t="s">
        <v>48</v>
      </c>
      <c r="G12" s="354">
        <v>202.077</v>
      </c>
      <c r="H12" s="230">
        <v>206.843</v>
      </c>
      <c r="I12" s="232">
        <v>201.285</v>
      </c>
      <c r="J12" s="232">
        <v>198.74</v>
      </c>
      <c r="K12" s="233">
        <v>197.597</v>
      </c>
    </row>
    <row r="13" spans="1:13" s="244" customFormat="1" ht="12" customHeight="1">
      <c r="A13" s="234" t="s">
        <v>125</v>
      </c>
      <c r="B13" s="235"/>
      <c r="C13" s="236"/>
      <c r="D13" s="236"/>
      <c r="E13" s="236"/>
      <c r="F13" s="237"/>
      <c r="G13" s="356"/>
      <c r="H13" s="238"/>
      <c r="I13" s="236"/>
      <c r="J13" s="236"/>
      <c r="K13" s="237"/>
      <c r="M13" s="355"/>
    </row>
    <row r="14" spans="1:15" s="244" customFormat="1" ht="12" customHeight="1">
      <c r="A14" s="234" t="s">
        <v>29</v>
      </c>
      <c r="B14" s="235"/>
      <c r="C14" s="239" t="s">
        <v>53</v>
      </c>
      <c r="D14" s="122">
        <v>20.6</v>
      </c>
      <c r="E14" s="122">
        <v>22</v>
      </c>
      <c r="F14" s="240" t="s">
        <v>48</v>
      </c>
      <c r="G14" s="309">
        <v>22.4</v>
      </c>
      <c r="H14" s="122">
        <v>22.2</v>
      </c>
      <c r="I14" s="122">
        <v>20.3</v>
      </c>
      <c r="J14" s="122">
        <v>20.5</v>
      </c>
      <c r="K14" s="123">
        <v>19.4</v>
      </c>
      <c r="L14" s="357"/>
      <c r="M14" s="355"/>
      <c r="N14" s="358"/>
      <c r="O14" s="242"/>
    </row>
    <row r="15" spans="1:15" s="244" customFormat="1" ht="12" customHeight="1">
      <c r="A15" s="234" t="s">
        <v>90</v>
      </c>
      <c r="B15" s="235"/>
      <c r="C15" s="239" t="s">
        <v>53</v>
      </c>
      <c r="D15" s="122">
        <v>16.7</v>
      </c>
      <c r="E15" s="122">
        <v>15.4</v>
      </c>
      <c r="F15" s="240" t="s">
        <v>48</v>
      </c>
      <c r="G15" s="309">
        <v>15.3</v>
      </c>
      <c r="H15" s="122">
        <v>14.6</v>
      </c>
      <c r="I15" s="122">
        <v>14.2</v>
      </c>
      <c r="J15" s="122">
        <v>15.3</v>
      </c>
      <c r="K15" s="123">
        <v>15.4</v>
      </c>
      <c r="L15" s="358"/>
      <c r="M15" s="355"/>
      <c r="N15" s="358"/>
      <c r="O15" s="242"/>
    </row>
    <row r="16" spans="1:15" s="244" customFormat="1" ht="12" customHeight="1">
      <c r="A16" s="234" t="s">
        <v>32</v>
      </c>
      <c r="B16" s="235"/>
      <c r="C16" s="239" t="s">
        <v>53</v>
      </c>
      <c r="D16" s="122">
        <v>11.5</v>
      </c>
      <c r="E16" s="122">
        <v>10.7</v>
      </c>
      <c r="F16" s="240" t="s">
        <v>48</v>
      </c>
      <c r="G16" s="309">
        <v>11</v>
      </c>
      <c r="H16" s="122">
        <v>11.2</v>
      </c>
      <c r="I16" s="122">
        <v>11.2</v>
      </c>
      <c r="J16" s="122">
        <v>10</v>
      </c>
      <c r="K16" s="123">
        <v>10.5</v>
      </c>
      <c r="L16" s="359"/>
      <c r="M16" s="355"/>
      <c r="N16" s="358"/>
      <c r="O16" s="242"/>
    </row>
    <row r="17" spans="1:15" s="244" customFormat="1" ht="12" customHeight="1">
      <c r="A17" s="234" t="s">
        <v>89</v>
      </c>
      <c r="B17" s="235"/>
      <c r="C17" s="239" t="s">
        <v>53</v>
      </c>
      <c r="D17" s="122">
        <v>9.9</v>
      </c>
      <c r="E17" s="122">
        <v>9.8</v>
      </c>
      <c r="F17" s="240" t="s">
        <v>48</v>
      </c>
      <c r="G17" s="309">
        <v>9.3</v>
      </c>
      <c r="H17" s="122">
        <v>2.7</v>
      </c>
      <c r="I17" s="122">
        <v>10.5</v>
      </c>
      <c r="J17" s="122">
        <v>11</v>
      </c>
      <c r="K17" s="123">
        <v>11.4</v>
      </c>
      <c r="L17" s="358"/>
      <c r="M17" s="355"/>
      <c r="N17" s="358"/>
      <c r="O17" s="242"/>
    </row>
    <row r="18" spans="1:15" s="244" customFormat="1" ht="12" customHeight="1">
      <c r="A18" s="234" t="s">
        <v>86</v>
      </c>
      <c r="B18" s="235"/>
      <c r="C18" s="239" t="s">
        <v>53</v>
      </c>
      <c r="D18" s="122">
        <v>8.1</v>
      </c>
      <c r="E18" s="122">
        <v>8.3</v>
      </c>
      <c r="F18" s="240" t="s">
        <v>48</v>
      </c>
      <c r="G18" s="309">
        <v>9</v>
      </c>
      <c r="H18" s="122">
        <v>8</v>
      </c>
      <c r="I18" s="122">
        <v>8.3</v>
      </c>
      <c r="J18" s="122">
        <v>8.5</v>
      </c>
      <c r="K18" s="123">
        <v>8.6</v>
      </c>
      <c r="L18" s="358"/>
      <c r="M18" s="355"/>
      <c r="N18" s="358"/>
      <c r="O18" s="242"/>
    </row>
    <row r="19" spans="1:15" s="244" customFormat="1" ht="12" customHeight="1">
      <c r="A19" s="234" t="s">
        <v>126</v>
      </c>
      <c r="B19" s="241"/>
      <c r="C19" s="239" t="s">
        <v>53</v>
      </c>
      <c r="D19" s="122">
        <v>6.8</v>
      </c>
      <c r="E19" s="122">
        <v>7.4</v>
      </c>
      <c r="F19" s="240" t="s">
        <v>48</v>
      </c>
      <c r="G19" s="309">
        <v>7.6</v>
      </c>
      <c r="H19" s="122">
        <v>7.1</v>
      </c>
      <c r="I19" s="122">
        <v>8</v>
      </c>
      <c r="J19" s="122">
        <v>7.5</v>
      </c>
      <c r="K19" s="123">
        <v>7.5</v>
      </c>
      <c r="L19" s="358"/>
      <c r="M19" s="355"/>
      <c r="N19" s="358"/>
      <c r="O19" s="242"/>
    </row>
    <row r="20" spans="1:15" s="244" customFormat="1" ht="12" customHeight="1">
      <c r="A20" s="234" t="s">
        <v>30</v>
      </c>
      <c r="B20" s="235"/>
      <c r="C20" s="239" t="s">
        <v>53</v>
      </c>
      <c r="D20" s="122">
        <v>10.5</v>
      </c>
      <c r="E20" s="122">
        <v>8.1</v>
      </c>
      <c r="F20" s="240" t="s">
        <v>48</v>
      </c>
      <c r="G20" s="309">
        <v>7.4</v>
      </c>
      <c r="H20" s="122">
        <v>8.6</v>
      </c>
      <c r="I20" s="122">
        <v>8</v>
      </c>
      <c r="J20" s="122">
        <v>7.6</v>
      </c>
      <c r="K20" s="123">
        <v>8.3</v>
      </c>
      <c r="L20" s="358"/>
      <c r="M20" s="242"/>
      <c r="N20" s="358"/>
      <c r="O20" s="242"/>
    </row>
    <row r="21" spans="1:15" s="244" customFormat="1" ht="12" customHeight="1">
      <c r="A21" s="234" t="s">
        <v>87</v>
      </c>
      <c r="B21" s="235"/>
      <c r="C21" s="239" t="s">
        <v>53</v>
      </c>
      <c r="D21" s="122">
        <v>3.3</v>
      </c>
      <c r="E21" s="122">
        <v>4.5</v>
      </c>
      <c r="F21" s="240" t="s">
        <v>48</v>
      </c>
      <c r="G21" s="309">
        <v>4.7</v>
      </c>
      <c r="H21" s="122">
        <v>5.1</v>
      </c>
      <c r="I21" s="122">
        <v>4.4</v>
      </c>
      <c r="J21" s="122">
        <v>4.2</v>
      </c>
      <c r="K21" s="123">
        <v>4</v>
      </c>
      <c r="L21" s="358"/>
      <c r="M21" s="242"/>
      <c r="N21" s="358"/>
      <c r="O21" s="242"/>
    </row>
    <row r="22" spans="1:15" s="244" customFormat="1" ht="12" customHeight="1">
      <c r="A22" s="234" t="s">
        <v>88</v>
      </c>
      <c r="B22" s="235"/>
      <c r="C22" s="239" t="s">
        <v>53</v>
      </c>
      <c r="D22" s="122">
        <v>2.8</v>
      </c>
      <c r="E22" s="122">
        <v>3</v>
      </c>
      <c r="F22" s="240" t="s">
        <v>48</v>
      </c>
      <c r="G22" s="309">
        <v>2.9</v>
      </c>
      <c r="H22" s="122">
        <v>2.4</v>
      </c>
      <c r="I22" s="122">
        <v>3.4</v>
      </c>
      <c r="J22" s="122">
        <v>3.4</v>
      </c>
      <c r="K22" s="123">
        <v>3.7</v>
      </c>
      <c r="L22" s="358"/>
      <c r="M22" s="242"/>
      <c r="O22" s="360"/>
    </row>
    <row r="23" spans="1:15" s="244" customFormat="1" ht="12" customHeight="1">
      <c r="A23" s="234" t="s">
        <v>127</v>
      </c>
      <c r="B23" s="241"/>
      <c r="C23" s="239" t="s">
        <v>53</v>
      </c>
      <c r="D23" s="122">
        <v>0.7</v>
      </c>
      <c r="E23" s="122">
        <v>0.6</v>
      </c>
      <c r="F23" s="240" t="s">
        <v>48</v>
      </c>
      <c r="G23" s="309">
        <v>0.7</v>
      </c>
      <c r="H23" s="122">
        <v>0.6</v>
      </c>
      <c r="I23" s="122">
        <v>0.4</v>
      </c>
      <c r="J23" s="122">
        <v>0.3</v>
      </c>
      <c r="K23" s="123">
        <v>0.5</v>
      </c>
      <c r="L23" s="361"/>
      <c r="M23" s="242"/>
      <c r="O23" s="360"/>
    </row>
    <row r="24" spans="1:13" s="244" customFormat="1" ht="12" customHeight="1">
      <c r="A24" s="234" t="s">
        <v>128</v>
      </c>
      <c r="B24" s="235"/>
      <c r="C24" s="242"/>
      <c r="D24" s="243"/>
      <c r="E24" s="243"/>
      <c r="F24" s="237"/>
      <c r="G24" s="362"/>
      <c r="H24" s="258"/>
      <c r="I24" s="242"/>
      <c r="J24" s="242"/>
      <c r="K24" s="245"/>
      <c r="M24" s="360"/>
    </row>
    <row r="25" spans="1:13" s="244" customFormat="1" ht="12" customHeight="1">
      <c r="A25" s="234" t="s">
        <v>129</v>
      </c>
      <c r="B25" s="235"/>
      <c r="C25" s="122">
        <v>11.7</v>
      </c>
      <c r="D25" s="122">
        <v>11.5</v>
      </c>
      <c r="E25" s="122">
        <v>11</v>
      </c>
      <c r="F25" s="240" t="s">
        <v>48</v>
      </c>
      <c r="G25" s="309">
        <v>10.9</v>
      </c>
      <c r="H25" s="122">
        <v>11</v>
      </c>
      <c r="I25" s="122">
        <v>10.9</v>
      </c>
      <c r="J25" s="122">
        <v>10.7</v>
      </c>
      <c r="K25" s="123">
        <v>10.7</v>
      </c>
      <c r="M25" s="258"/>
    </row>
    <row r="26" spans="1:13" s="244" customFormat="1" ht="12" customHeight="1">
      <c r="A26" s="234" t="s">
        <v>130</v>
      </c>
      <c r="B26" s="235"/>
      <c r="C26" s="122">
        <v>28.8</v>
      </c>
      <c r="D26" s="122">
        <v>27.5</v>
      </c>
      <c r="E26" s="122">
        <v>26.5</v>
      </c>
      <c r="F26" s="240" t="s">
        <v>48</v>
      </c>
      <c r="G26" s="309">
        <v>27.6</v>
      </c>
      <c r="H26" s="122">
        <v>23.7</v>
      </c>
      <c r="I26" s="122">
        <v>26.1</v>
      </c>
      <c r="J26" s="122">
        <v>28.3</v>
      </c>
      <c r="K26" s="123">
        <v>27.9</v>
      </c>
      <c r="L26" s="258"/>
      <c r="M26" s="363"/>
    </row>
    <row r="27" spans="1:12" s="244" customFormat="1" ht="12" customHeight="1">
      <c r="A27" s="234" t="s">
        <v>131</v>
      </c>
      <c r="B27" s="241"/>
      <c r="C27" s="122">
        <v>33.7</v>
      </c>
      <c r="D27" s="122">
        <v>34.8</v>
      </c>
      <c r="E27" s="122">
        <v>35.1</v>
      </c>
      <c r="F27" s="240" t="s">
        <v>48</v>
      </c>
      <c r="G27" s="309">
        <v>34.3</v>
      </c>
      <c r="H27" s="122">
        <v>34.8</v>
      </c>
      <c r="I27" s="122">
        <v>34</v>
      </c>
      <c r="J27" s="122">
        <v>32</v>
      </c>
      <c r="K27" s="123">
        <v>32.6</v>
      </c>
      <c r="L27" s="363"/>
    </row>
    <row r="28" spans="1:12" s="244" customFormat="1" ht="12" customHeight="1">
      <c r="A28" s="234" t="s">
        <v>132</v>
      </c>
      <c r="B28" s="241"/>
      <c r="C28" s="122">
        <v>16.8</v>
      </c>
      <c r="D28" s="122">
        <v>16.2</v>
      </c>
      <c r="E28" s="122">
        <v>16</v>
      </c>
      <c r="F28" s="240" t="s">
        <v>48</v>
      </c>
      <c r="G28" s="309">
        <v>16.3</v>
      </c>
      <c r="H28" s="122">
        <v>18.5</v>
      </c>
      <c r="I28" s="122">
        <v>16.2</v>
      </c>
      <c r="J28" s="122">
        <v>16.8</v>
      </c>
      <c r="K28" s="123">
        <v>16.4</v>
      </c>
      <c r="L28" s="363"/>
    </row>
    <row r="29" spans="1:11" s="244" customFormat="1" ht="12" customHeight="1">
      <c r="A29" s="234" t="s">
        <v>133</v>
      </c>
      <c r="B29" s="235"/>
      <c r="C29" s="122">
        <v>9.1</v>
      </c>
      <c r="D29" s="122">
        <v>10</v>
      </c>
      <c r="E29" s="122">
        <v>11.4</v>
      </c>
      <c r="F29" s="240" t="s">
        <v>48</v>
      </c>
      <c r="G29" s="309">
        <v>11</v>
      </c>
      <c r="H29" s="122">
        <v>12.1</v>
      </c>
      <c r="I29" s="122">
        <v>12.8</v>
      </c>
      <c r="J29" s="122">
        <v>12.2</v>
      </c>
      <c r="K29" s="123">
        <v>12.4</v>
      </c>
    </row>
    <row r="30" spans="1:11" s="244" customFormat="1" ht="4.5" customHeight="1">
      <c r="A30" s="234"/>
      <c r="B30" s="235"/>
      <c r="C30" s="246"/>
      <c r="D30" s="242"/>
      <c r="E30" s="242"/>
      <c r="F30" s="247"/>
      <c r="G30" s="362"/>
      <c r="H30" s="258"/>
      <c r="I30" s="246"/>
      <c r="J30" s="246"/>
      <c r="K30" s="247"/>
    </row>
    <row r="31" spans="1:11" s="365" customFormat="1" ht="12" customHeight="1">
      <c r="A31" s="248" t="s">
        <v>134</v>
      </c>
      <c r="B31" s="249"/>
      <c r="C31" s="250">
        <v>6.529</v>
      </c>
      <c r="D31" s="250">
        <v>9.644</v>
      </c>
      <c r="E31" s="250">
        <v>13.759</v>
      </c>
      <c r="F31" s="251" t="s">
        <v>48</v>
      </c>
      <c r="G31" s="364">
        <v>15.01</v>
      </c>
      <c r="H31" s="250">
        <v>14.568</v>
      </c>
      <c r="I31" s="252">
        <v>14.383</v>
      </c>
      <c r="J31" s="250">
        <v>15.18</v>
      </c>
      <c r="K31" s="253">
        <v>14.191</v>
      </c>
    </row>
    <row r="32" spans="1:11" s="365" customFormat="1" ht="12" customHeight="1">
      <c r="A32" s="254" t="s">
        <v>135</v>
      </c>
      <c r="B32" s="255"/>
      <c r="C32" s="256">
        <v>0.584</v>
      </c>
      <c r="D32" s="256">
        <v>0.834</v>
      </c>
      <c r="E32" s="256">
        <v>1.405</v>
      </c>
      <c r="F32" s="240" t="s">
        <v>48</v>
      </c>
      <c r="G32" s="366">
        <v>2.341</v>
      </c>
      <c r="H32" s="256">
        <v>1.25</v>
      </c>
      <c r="I32" s="93">
        <v>1.101</v>
      </c>
      <c r="J32" s="256">
        <v>0.55</v>
      </c>
      <c r="K32" s="257">
        <v>1.573</v>
      </c>
    </row>
    <row r="33" spans="1:11" s="244" customFormat="1" ht="12" customHeight="1">
      <c r="A33" s="234" t="s">
        <v>136</v>
      </c>
      <c r="B33" s="235"/>
      <c r="F33" s="240"/>
      <c r="G33" s="362"/>
      <c r="H33" s="258"/>
      <c r="I33" s="258"/>
      <c r="J33" s="258"/>
      <c r="K33" s="241"/>
    </row>
    <row r="34" spans="1:12" s="244" customFormat="1" ht="12" customHeight="1">
      <c r="A34" s="234" t="s">
        <v>129</v>
      </c>
      <c r="B34" s="235"/>
      <c r="C34" s="122" t="s">
        <v>49</v>
      </c>
      <c r="D34" s="122">
        <v>2.5</v>
      </c>
      <c r="E34" s="122">
        <v>1.1</v>
      </c>
      <c r="F34" s="240" t="s">
        <v>48</v>
      </c>
      <c r="G34" s="309">
        <v>2.6</v>
      </c>
      <c r="H34" s="122" t="s">
        <v>49</v>
      </c>
      <c r="I34" s="122" t="s">
        <v>49</v>
      </c>
      <c r="J34" s="122" t="s">
        <v>49</v>
      </c>
      <c r="K34" s="123">
        <v>3.242</v>
      </c>
      <c r="L34" s="367"/>
    </row>
    <row r="35" spans="1:12" s="244" customFormat="1" ht="12" customHeight="1">
      <c r="A35" s="234" t="s">
        <v>130</v>
      </c>
      <c r="B35" s="235"/>
      <c r="C35" s="122">
        <v>10.8</v>
      </c>
      <c r="D35" s="122">
        <v>20.6</v>
      </c>
      <c r="E35" s="122">
        <v>26.3</v>
      </c>
      <c r="F35" s="240" t="s">
        <v>48</v>
      </c>
      <c r="G35" s="309">
        <v>21.7</v>
      </c>
      <c r="H35" s="122">
        <v>19</v>
      </c>
      <c r="I35" s="122">
        <v>9.4</v>
      </c>
      <c r="J35" s="122">
        <v>27.1</v>
      </c>
      <c r="K35" s="123">
        <v>27.272</v>
      </c>
      <c r="L35" s="122"/>
    </row>
    <row r="36" spans="1:12" s="244" customFormat="1" ht="12" customHeight="1">
      <c r="A36" s="234" t="s">
        <v>131</v>
      </c>
      <c r="B36" s="241"/>
      <c r="C36" s="122">
        <v>16.3</v>
      </c>
      <c r="D36" s="122">
        <v>19.3</v>
      </c>
      <c r="E36" s="122">
        <v>21.1</v>
      </c>
      <c r="F36" s="240" t="s">
        <v>48</v>
      </c>
      <c r="G36" s="309">
        <v>23</v>
      </c>
      <c r="H36" s="122">
        <v>23.7</v>
      </c>
      <c r="I36" s="122">
        <v>43.3</v>
      </c>
      <c r="J36" s="122">
        <v>31.3</v>
      </c>
      <c r="K36" s="123">
        <v>7.0565</v>
      </c>
      <c r="L36" s="122"/>
    </row>
    <row r="37" spans="1:12" s="244" customFormat="1" ht="12" customHeight="1">
      <c r="A37" s="234" t="s">
        <v>132</v>
      </c>
      <c r="B37" s="241"/>
      <c r="C37" s="122">
        <v>24</v>
      </c>
      <c r="D37" s="122">
        <v>30.2</v>
      </c>
      <c r="E37" s="122">
        <v>19.7</v>
      </c>
      <c r="F37" s="240" t="s">
        <v>48</v>
      </c>
      <c r="G37" s="309">
        <v>22.6</v>
      </c>
      <c r="H37" s="122">
        <v>23.5</v>
      </c>
      <c r="I37" s="122">
        <v>11.6</v>
      </c>
      <c r="J37" s="122">
        <v>20</v>
      </c>
      <c r="K37" s="123">
        <v>32.549</v>
      </c>
      <c r="L37" s="122"/>
    </row>
    <row r="38" spans="1:12" s="244" customFormat="1" ht="12" customHeight="1">
      <c r="A38" s="234" t="s">
        <v>133</v>
      </c>
      <c r="B38" s="235"/>
      <c r="C38" s="122">
        <v>49</v>
      </c>
      <c r="D38" s="122">
        <v>27.3</v>
      </c>
      <c r="E38" s="122">
        <v>31.8</v>
      </c>
      <c r="F38" s="240" t="s">
        <v>48</v>
      </c>
      <c r="G38" s="309">
        <v>30.2</v>
      </c>
      <c r="H38" s="122">
        <v>33.8</v>
      </c>
      <c r="I38" s="122">
        <v>35.6</v>
      </c>
      <c r="J38" s="122">
        <v>21.6</v>
      </c>
      <c r="K38" s="123">
        <v>29.879</v>
      </c>
      <c r="L38" s="122"/>
    </row>
    <row r="39" spans="1:12" s="244" customFormat="1" ht="12" customHeight="1">
      <c r="A39" s="234" t="s">
        <v>137</v>
      </c>
      <c r="B39" s="235"/>
      <c r="C39" s="259">
        <v>5.945</v>
      </c>
      <c r="D39" s="259">
        <v>8.81</v>
      </c>
      <c r="E39" s="259">
        <v>12.354</v>
      </c>
      <c r="F39" s="240" t="s">
        <v>48</v>
      </c>
      <c r="G39" s="368">
        <v>12.669</v>
      </c>
      <c r="H39" s="259">
        <v>13.318</v>
      </c>
      <c r="I39" s="259">
        <v>13.282</v>
      </c>
      <c r="J39" s="259">
        <v>14.632</v>
      </c>
      <c r="K39" s="260">
        <v>12.618</v>
      </c>
      <c r="L39" s="367"/>
    </row>
    <row r="40" spans="1:11" s="244" customFormat="1" ht="12" customHeight="1">
      <c r="A40" s="234" t="s">
        <v>138</v>
      </c>
      <c r="B40" s="235"/>
      <c r="C40" s="236"/>
      <c r="D40" s="236"/>
      <c r="E40" s="243"/>
      <c r="F40" s="237"/>
      <c r="G40" s="356"/>
      <c r="H40" s="236"/>
      <c r="I40" s="236"/>
      <c r="J40" s="236"/>
      <c r="K40" s="237"/>
    </row>
    <row r="41" spans="1:11" s="244" customFormat="1" ht="12" customHeight="1">
      <c r="A41" s="234" t="s">
        <v>30</v>
      </c>
      <c r="B41" s="235"/>
      <c r="C41" s="236" t="s">
        <v>53</v>
      </c>
      <c r="D41" s="122">
        <v>23.2</v>
      </c>
      <c r="E41" s="122">
        <v>30</v>
      </c>
      <c r="F41" s="240" t="s">
        <v>48</v>
      </c>
      <c r="G41" s="309">
        <v>34.6</v>
      </c>
      <c r="H41" s="122">
        <v>27.3</v>
      </c>
      <c r="I41" s="122">
        <v>33</v>
      </c>
      <c r="J41" s="122">
        <v>35.7</v>
      </c>
      <c r="K41" s="123">
        <v>35.8</v>
      </c>
    </row>
    <row r="42" spans="1:11" s="244" customFormat="1" ht="12" customHeight="1">
      <c r="A42" s="234" t="s">
        <v>29</v>
      </c>
      <c r="B42" s="235"/>
      <c r="C42" s="236" t="s">
        <v>53</v>
      </c>
      <c r="D42" s="122">
        <v>18.3</v>
      </c>
      <c r="E42" s="122">
        <v>18.1</v>
      </c>
      <c r="F42" s="240" t="s">
        <v>48</v>
      </c>
      <c r="G42" s="309">
        <v>17</v>
      </c>
      <c r="H42" s="122">
        <v>18.1</v>
      </c>
      <c r="I42" s="122">
        <v>13.9</v>
      </c>
      <c r="J42" s="122">
        <v>12.9</v>
      </c>
      <c r="K42" s="123">
        <v>14.7</v>
      </c>
    </row>
    <row r="43" spans="1:11" s="244" customFormat="1" ht="12" customHeight="1">
      <c r="A43" s="234" t="s">
        <v>32</v>
      </c>
      <c r="B43" s="235"/>
      <c r="C43" s="236" t="s">
        <v>53</v>
      </c>
      <c r="D43" s="122">
        <v>21.2</v>
      </c>
      <c r="E43" s="122">
        <v>16.2</v>
      </c>
      <c r="F43" s="240" t="s">
        <v>48</v>
      </c>
      <c r="G43" s="309">
        <v>14.8</v>
      </c>
      <c r="H43" s="122">
        <v>20.2</v>
      </c>
      <c r="I43" s="122">
        <v>14.9</v>
      </c>
      <c r="J43" s="122">
        <v>14.7</v>
      </c>
      <c r="K43" s="123">
        <v>14.1</v>
      </c>
    </row>
    <row r="44" spans="1:11" s="244" customFormat="1" ht="12" customHeight="1">
      <c r="A44" s="234" t="s">
        <v>90</v>
      </c>
      <c r="B44" s="235"/>
      <c r="C44" s="236" t="s">
        <v>53</v>
      </c>
      <c r="D44" s="122">
        <v>16</v>
      </c>
      <c r="E44" s="122">
        <v>13.4</v>
      </c>
      <c r="F44" s="240" t="s">
        <v>48</v>
      </c>
      <c r="G44" s="309">
        <v>12.8</v>
      </c>
      <c r="H44" s="122">
        <v>14.3</v>
      </c>
      <c r="I44" s="122">
        <v>11.9</v>
      </c>
      <c r="J44" s="122">
        <v>14.4</v>
      </c>
      <c r="K44" s="123">
        <v>15</v>
      </c>
    </row>
    <row r="45" spans="1:11" s="244" customFormat="1" ht="12" customHeight="1">
      <c r="A45" s="234" t="s">
        <v>139</v>
      </c>
      <c r="B45" s="235"/>
      <c r="C45" s="236"/>
      <c r="D45" s="243"/>
      <c r="E45" s="243"/>
      <c r="F45" s="237"/>
      <c r="G45" s="356"/>
      <c r="H45" s="236"/>
      <c r="I45" s="243"/>
      <c r="J45" s="243"/>
      <c r="K45" s="261"/>
    </row>
    <row r="46" spans="1:11" s="244" customFormat="1" ht="12" customHeight="1">
      <c r="A46" s="234" t="s">
        <v>129</v>
      </c>
      <c r="B46" s="235"/>
      <c r="C46" s="122">
        <v>18.2</v>
      </c>
      <c r="D46" s="122">
        <v>16.6</v>
      </c>
      <c r="E46" s="122">
        <v>18.1</v>
      </c>
      <c r="F46" s="240" t="s">
        <v>48</v>
      </c>
      <c r="G46" s="309">
        <v>22.3</v>
      </c>
      <c r="H46" s="122">
        <v>17.9</v>
      </c>
      <c r="I46" s="122">
        <v>22</v>
      </c>
      <c r="J46" s="122">
        <v>15.9</v>
      </c>
      <c r="K46" s="123">
        <v>19.274</v>
      </c>
    </row>
    <row r="47" spans="1:11" s="244" customFormat="1" ht="12" customHeight="1">
      <c r="A47" s="234" t="s">
        <v>130</v>
      </c>
      <c r="B47" s="235"/>
      <c r="C47" s="122">
        <v>40</v>
      </c>
      <c r="D47" s="122">
        <v>38.4</v>
      </c>
      <c r="E47" s="122">
        <v>40</v>
      </c>
      <c r="F47" s="240" t="s">
        <v>48</v>
      </c>
      <c r="G47" s="309">
        <v>40.2</v>
      </c>
      <c r="H47" s="122">
        <v>39.9</v>
      </c>
      <c r="I47" s="122">
        <v>33.4</v>
      </c>
      <c r="J47" s="122">
        <v>38.9</v>
      </c>
      <c r="K47" s="123">
        <v>41.829</v>
      </c>
    </row>
    <row r="48" spans="1:11" s="244" customFormat="1" ht="12" customHeight="1">
      <c r="A48" s="234" t="s">
        <v>131</v>
      </c>
      <c r="B48" s="241"/>
      <c r="C48" s="122">
        <v>26.8</v>
      </c>
      <c r="D48" s="122">
        <v>29</v>
      </c>
      <c r="E48" s="122">
        <v>28.1</v>
      </c>
      <c r="F48" s="240" t="s">
        <v>48</v>
      </c>
      <c r="G48" s="309">
        <v>26</v>
      </c>
      <c r="H48" s="122">
        <v>27.4</v>
      </c>
      <c r="I48" s="122">
        <v>27.1</v>
      </c>
      <c r="J48" s="122">
        <v>28.3</v>
      </c>
      <c r="K48" s="123">
        <v>27.508</v>
      </c>
    </row>
    <row r="49" spans="1:11" s="244" customFormat="1" ht="12" customHeight="1">
      <c r="A49" s="234" t="s">
        <v>132</v>
      </c>
      <c r="B49" s="241"/>
      <c r="C49" s="122">
        <v>11.5</v>
      </c>
      <c r="D49" s="122">
        <v>13.1</v>
      </c>
      <c r="E49" s="122">
        <v>9.8</v>
      </c>
      <c r="F49" s="240" t="s">
        <v>48</v>
      </c>
      <c r="G49" s="309">
        <v>8.3</v>
      </c>
      <c r="H49" s="122">
        <v>11.7</v>
      </c>
      <c r="I49" s="122">
        <v>11.1</v>
      </c>
      <c r="J49" s="122">
        <v>11.2</v>
      </c>
      <c r="K49" s="123">
        <v>8.028</v>
      </c>
    </row>
    <row r="50" spans="1:11" s="244" customFormat="1" ht="12" customHeight="1">
      <c r="A50" s="234" t="s">
        <v>133</v>
      </c>
      <c r="B50" s="235"/>
      <c r="C50" s="122">
        <v>3.6</v>
      </c>
      <c r="D50" s="122">
        <v>3</v>
      </c>
      <c r="E50" s="122">
        <v>4</v>
      </c>
      <c r="F50" s="240" t="s">
        <v>48</v>
      </c>
      <c r="G50" s="309">
        <v>3.1</v>
      </c>
      <c r="H50" s="122">
        <v>3.1</v>
      </c>
      <c r="I50" s="122">
        <v>6.3</v>
      </c>
      <c r="J50" s="122">
        <v>5.8</v>
      </c>
      <c r="K50" s="123">
        <v>3.36</v>
      </c>
    </row>
    <row r="51" spans="1:11" s="244" customFormat="1" ht="4.5" customHeight="1">
      <c r="A51" s="234"/>
      <c r="B51" s="235"/>
      <c r="C51" s="246"/>
      <c r="D51" s="246"/>
      <c r="E51" s="243"/>
      <c r="F51" s="261"/>
      <c r="G51" s="369"/>
      <c r="H51" s="246"/>
      <c r="I51" s="246"/>
      <c r="J51" s="246"/>
      <c r="K51" s="247"/>
    </row>
    <row r="52" spans="1:11" s="371" customFormat="1" ht="12" customHeight="1">
      <c r="A52" s="262" t="s">
        <v>140</v>
      </c>
      <c r="B52" s="263"/>
      <c r="C52" s="264">
        <v>9223</v>
      </c>
      <c r="D52" s="264">
        <v>11389</v>
      </c>
      <c r="E52" s="264">
        <v>9988</v>
      </c>
      <c r="F52" s="265">
        <v>6196</v>
      </c>
      <c r="G52" s="370">
        <v>2659</v>
      </c>
      <c r="H52" s="264">
        <v>2228</v>
      </c>
      <c r="I52" s="264">
        <v>1592</v>
      </c>
      <c r="J52" s="264">
        <v>2484</v>
      </c>
      <c r="K52" s="265">
        <v>2120</v>
      </c>
    </row>
    <row r="53" spans="1:11" s="266" customFormat="1" ht="12" customHeight="1">
      <c r="A53" s="234" t="s">
        <v>141</v>
      </c>
      <c r="B53" s="235"/>
      <c r="F53" s="267"/>
      <c r="G53" s="372"/>
      <c r="H53" s="268"/>
      <c r="I53" s="268"/>
      <c r="J53" s="268"/>
      <c r="K53" s="267"/>
    </row>
    <row r="54" spans="1:11" s="266" customFormat="1" ht="14.25" customHeight="1">
      <c r="A54" s="234" t="s">
        <v>1</v>
      </c>
      <c r="B54" s="235"/>
      <c r="C54" s="122">
        <v>70.6</v>
      </c>
      <c r="D54" s="122">
        <v>71.6</v>
      </c>
      <c r="E54" s="122">
        <v>68.2</v>
      </c>
      <c r="F54" s="373">
        <v>67.6</v>
      </c>
      <c r="G54" s="369">
        <v>64.9</v>
      </c>
      <c r="H54" s="246">
        <v>66.7</v>
      </c>
      <c r="I54" s="122">
        <v>56.3</v>
      </c>
      <c r="J54" s="246" t="s">
        <v>260</v>
      </c>
      <c r="K54" s="123">
        <v>68</v>
      </c>
    </row>
    <row r="55" spans="1:11" s="266" customFormat="1" ht="14.25" customHeight="1">
      <c r="A55" s="234" t="s">
        <v>143</v>
      </c>
      <c r="B55" s="235"/>
      <c r="C55" s="122">
        <v>12.8</v>
      </c>
      <c r="D55" s="122">
        <v>9.3</v>
      </c>
      <c r="E55" s="122">
        <v>9.4</v>
      </c>
      <c r="F55" s="373">
        <v>9.7</v>
      </c>
      <c r="G55" s="369">
        <v>10.7</v>
      </c>
      <c r="H55" s="246">
        <v>11.4</v>
      </c>
      <c r="I55" s="122">
        <v>14.7</v>
      </c>
      <c r="J55" s="246" t="s">
        <v>261</v>
      </c>
      <c r="K55" s="374">
        <v>8.9</v>
      </c>
    </row>
    <row r="56" spans="1:11" s="266" customFormat="1" ht="14.25" customHeight="1">
      <c r="A56" s="234" t="s">
        <v>144</v>
      </c>
      <c r="B56" s="235"/>
      <c r="C56" s="122">
        <v>7.9</v>
      </c>
      <c r="D56" s="122">
        <v>9.2</v>
      </c>
      <c r="E56" s="122">
        <v>8.5</v>
      </c>
      <c r="F56" s="373">
        <v>9</v>
      </c>
      <c r="G56" s="369">
        <v>9.6</v>
      </c>
      <c r="H56" s="246">
        <v>8.3</v>
      </c>
      <c r="I56" s="122">
        <v>12.5</v>
      </c>
      <c r="J56" s="246" t="s">
        <v>262</v>
      </c>
      <c r="K56" s="374">
        <v>9.3</v>
      </c>
    </row>
    <row r="57" spans="1:11" s="266" customFormat="1" ht="4.5" customHeight="1">
      <c r="A57" s="234"/>
      <c r="B57" s="235"/>
      <c r="C57" s="246"/>
      <c r="D57" s="246"/>
      <c r="E57" s="246"/>
      <c r="F57" s="247"/>
      <c r="G57" s="369"/>
      <c r="H57" s="246"/>
      <c r="I57" s="246"/>
      <c r="J57" s="246"/>
      <c r="K57" s="247"/>
    </row>
    <row r="58" spans="1:11" s="266" customFormat="1" ht="12" customHeight="1">
      <c r="A58" s="262" t="s">
        <v>145</v>
      </c>
      <c r="B58" s="263"/>
      <c r="C58" s="194">
        <v>29723</v>
      </c>
      <c r="D58" s="194">
        <v>32013</v>
      </c>
      <c r="E58" s="194">
        <v>32183</v>
      </c>
      <c r="F58" s="195">
        <v>28113</v>
      </c>
      <c r="G58" s="336">
        <v>32620</v>
      </c>
      <c r="H58" s="194">
        <v>32183</v>
      </c>
      <c r="I58" s="194">
        <v>28011</v>
      </c>
      <c r="J58" s="194">
        <v>28215</v>
      </c>
      <c r="K58" s="195">
        <v>28113</v>
      </c>
    </row>
    <row r="59" spans="1:11" s="266" customFormat="1" ht="12" customHeight="1">
      <c r="A59" s="234" t="s">
        <v>146</v>
      </c>
      <c r="B59" s="235"/>
      <c r="C59" s="246"/>
      <c r="D59" s="246"/>
      <c r="E59" s="246"/>
      <c r="F59" s="247"/>
      <c r="G59" s="369"/>
      <c r="H59" s="246"/>
      <c r="I59" s="246"/>
      <c r="J59" s="246"/>
      <c r="K59" s="247"/>
    </row>
    <row r="60" spans="1:11" s="266" customFormat="1" ht="12" customHeight="1">
      <c r="A60" s="234" t="s">
        <v>142</v>
      </c>
      <c r="B60" s="235"/>
      <c r="C60" s="122">
        <v>77.2</v>
      </c>
      <c r="D60" s="122">
        <v>77.9</v>
      </c>
      <c r="E60" s="122">
        <v>77.4</v>
      </c>
      <c r="F60" s="373">
        <v>80.8</v>
      </c>
      <c r="G60" s="309">
        <v>77.8</v>
      </c>
      <c r="H60" s="122">
        <v>77.4</v>
      </c>
      <c r="I60" s="122">
        <v>80</v>
      </c>
      <c r="J60" s="375">
        <v>80.4</v>
      </c>
      <c r="K60" s="240">
        <v>80.834</v>
      </c>
    </row>
    <row r="61" spans="1:11" s="266" customFormat="1" ht="12" customHeight="1">
      <c r="A61" s="234" t="s">
        <v>143</v>
      </c>
      <c r="B61" s="235"/>
      <c r="C61" s="122">
        <v>13</v>
      </c>
      <c r="D61" s="122">
        <v>12.2</v>
      </c>
      <c r="E61" s="122">
        <v>11.7</v>
      </c>
      <c r="F61" s="373">
        <v>11.4</v>
      </c>
      <c r="G61" s="309">
        <v>11.6</v>
      </c>
      <c r="H61" s="122">
        <v>11.7</v>
      </c>
      <c r="I61" s="122">
        <v>11.9</v>
      </c>
      <c r="J61" s="246">
        <v>11.6</v>
      </c>
      <c r="K61" s="240">
        <v>11.368</v>
      </c>
    </row>
    <row r="62" spans="1:11" s="266" customFormat="1" ht="12" customHeight="1">
      <c r="A62" s="234" t="s">
        <v>144</v>
      </c>
      <c r="B62" s="235"/>
      <c r="C62" s="122">
        <v>3.6</v>
      </c>
      <c r="D62" s="122">
        <v>3.7</v>
      </c>
      <c r="E62" s="122">
        <v>3.7</v>
      </c>
      <c r="F62" s="373">
        <v>2.5</v>
      </c>
      <c r="G62" s="309">
        <v>3.7</v>
      </c>
      <c r="H62" s="122">
        <v>3.7</v>
      </c>
      <c r="I62" s="122">
        <v>2.7</v>
      </c>
      <c r="J62" s="246">
        <v>2.6</v>
      </c>
      <c r="K62" s="240">
        <v>2.5</v>
      </c>
    </row>
    <row r="63" spans="1:11" s="266" customFormat="1" ht="12" customHeight="1">
      <c r="A63" s="234" t="s">
        <v>147</v>
      </c>
      <c r="B63" s="235"/>
      <c r="C63" s="236"/>
      <c r="D63" s="236"/>
      <c r="E63" s="236"/>
      <c r="F63" s="240"/>
      <c r="G63" s="376"/>
      <c r="H63" s="269"/>
      <c r="I63" s="268"/>
      <c r="J63" s="271"/>
      <c r="K63" s="270"/>
    </row>
    <row r="64" spans="1:11" s="266" customFormat="1" ht="12" customHeight="1">
      <c r="A64" s="234" t="s">
        <v>148</v>
      </c>
      <c r="B64" s="241"/>
      <c r="C64" s="236" t="s">
        <v>48</v>
      </c>
      <c r="D64" s="236" t="s">
        <v>48</v>
      </c>
      <c r="E64" s="236" t="s">
        <v>48</v>
      </c>
      <c r="F64" s="237" t="s">
        <v>48</v>
      </c>
      <c r="G64" s="236" t="s">
        <v>48</v>
      </c>
      <c r="H64" s="236" t="s">
        <v>48</v>
      </c>
      <c r="I64" s="377" t="s">
        <v>263</v>
      </c>
      <c r="J64" s="236">
        <v>56.5</v>
      </c>
      <c r="K64" s="237">
        <v>57.4</v>
      </c>
    </row>
    <row r="65" spans="1:11" s="266" customFormat="1" ht="12" customHeight="1">
      <c r="A65" s="234" t="s">
        <v>149</v>
      </c>
      <c r="B65" s="235"/>
      <c r="C65" s="236" t="s">
        <v>48</v>
      </c>
      <c r="D65" s="236" t="s">
        <v>48</v>
      </c>
      <c r="E65" s="236" t="s">
        <v>48</v>
      </c>
      <c r="F65" s="237" t="s">
        <v>48</v>
      </c>
      <c r="G65" s="236" t="s">
        <v>48</v>
      </c>
      <c r="H65" s="236" t="s">
        <v>48</v>
      </c>
      <c r="I65" s="377" t="s">
        <v>264</v>
      </c>
      <c r="J65" s="236">
        <v>11.2</v>
      </c>
      <c r="K65" s="237">
        <v>10.8</v>
      </c>
    </row>
    <row r="66" spans="1:11" s="266" customFormat="1" ht="12" customHeight="1">
      <c r="A66" s="234" t="s">
        <v>150</v>
      </c>
      <c r="B66" s="241"/>
      <c r="C66" s="236" t="s">
        <v>48</v>
      </c>
      <c r="D66" s="236" t="s">
        <v>48</v>
      </c>
      <c r="E66" s="236" t="s">
        <v>48</v>
      </c>
      <c r="F66" s="237" t="s">
        <v>48</v>
      </c>
      <c r="G66" s="236" t="s">
        <v>48</v>
      </c>
      <c r="H66" s="236" t="s">
        <v>48</v>
      </c>
      <c r="I66" s="377" t="s">
        <v>265</v>
      </c>
      <c r="J66" s="236">
        <v>6.2</v>
      </c>
      <c r="K66" s="237">
        <v>6.6</v>
      </c>
    </row>
    <row r="67" spans="1:11" s="266" customFormat="1" ht="12" customHeight="1">
      <c r="A67" s="234" t="s">
        <v>151</v>
      </c>
      <c r="B67" s="241"/>
      <c r="C67" s="236" t="s">
        <v>48</v>
      </c>
      <c r="D67" s="236" t="s">
        <v>48</v>
      </c>
      <c r="E67" s="236" t="s">
        <v>48</v>
      </c>
      <c r="F67" s="237" t="s">
        <v>48</v>
      </c>
      <c r="G67" s="236" t="s">
        <v>48</v>
      </c>
      <c r="H67" s="236" t="s">
        <v>48</v>
      </c>
      <c r="I67" s="377" t="s">
        <v>266</v>
      </c>
      <c r="J67" s="236">
        <v>3.9</v>
      </c>
      <c r="K67" s="237">
        <v>3.4</v>
      </c>
    </row>
    <row r="68" spans="1:11" s="266" customFormat="1" ht="12" customHeight="1">
      <c r="A68" s="234" t="s">
        <v>152</v>
      </c>
      <c r="B68" s="241"/>
      <c r="C68" s="236" t="s">
        <v>48</v>
      </c>
      <c r="D68" s="236" t="s">
        <v>48</v>
      </c>
      <c r="E68" s="236" t="s">
        <v>48</v>
      </c>
      <c r="F68" s="237" t="s">
        <v>48</v>
      </c>
      <c r="G68" s="236" t="s">
        <v>48</v>
      </c>
      <c r="H68" s="236" t="s">
        <v>48</v>
      </c>
      <c r="I68" s="377" t="s">
        <v>267</v>
      </c>
      <c r="J68" s="236">
        <v>1.7</v>
      </c>
      <c r="K68" s="237">
        <v>1.7</v>
      </c>
    </row>
    <row r="69" spans="1:11" s="378" customFormat="1" ht="4.5" customHeight="1">
      <c r="A69" s="272"/>
      <c r="B69" s="273"/>
      <c r="C69" s="274"/>
      <c r="D69" s="274"/>
      <c r="E69" s="274"/>
      <c r="F69" s="275"/>
      <c r="G69" s="274"/>
      <c r="H69" s="274"/>
      <c r="I69" s="274"/>
      <c r="J69" s="274"/>
      <c r="K69" s="273"/>
    </row>
    <row r="70" spans="1:10" s="278" customFormat="1" ht="16.5">
      <c r="A70" s="347" t="s">
        <v>268</v>
      </c>
      <c r="B70" s="276"/>
      <c r="C70" s="277"/>
      <c r="D70" s="276"/>
      <c r="E70" s="276"/>
      <c r="F70" s="280"/>
      <c r="G70" s="277"/>
      <c r="H70" s="276"/>
      <c r="I70" s="276"/>
      <c r="J70" s="276"/>
    </row>
    <row r="71" spans="1:10" s="24" customFormat="1" ht="16.5">
      <c r="A71" s="25"/>
      <c r="B71" s="25"/>
      <c r="C71" s="26"/>
      <c r="D71" s="25"/>
      <c r="E71" s="25"/>
      <c r="F71" s="25"/>
      <c r="G71" s="26"/>
      <c r="H71" s="25"/>
      <c r="I71" s="25"/>
      <c r="J71" s="25"/>
    </row>
  </sheetData>
  <mergeCells count="3">
    <mergeCell ref="C9:C11"/>
    <mergeCell ref="D9:D11"/>
    <mergeCell ref="E9:E11"/>
  </mergeCells>
  <printOptions horizontalCentered="1"/>
  <pageMargins left="0.5905511811023623" right="0.5905511811023623" top="0.11811023622047245" bottom="0.3937007874015748" header="0.3937007874015748" footer="0.3937007874015748"/>
  <pageSetup fitToHeight="1" fitToWidth="1"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workbookViewId="0" topLeftCell="A1">
      <selection activeCell="A10" sqref="A10"/>
    </sheetView>
  </sheetViews>
  <sheetFormatPr defaultColWidth="9.00390625" defaultRowHeight="16.5"/>
  <cols>
    <col min="1" max="1" width="29.375" style="12" customWidth="1"/>
    <col min="2" max="2" width="8.625" style="11" customWidth="1"/>
    <col min="3" max="4" width="8.625" style="3" customWidth="1"/>
    <col min="5" max="5" width="8.625" style="11" customWidth="1"/>
    <col min="6" max="9" width="8.625" style="3" customWidth="1"/>
    <col min="10" max="10" width="1.4921875" style="3" customWidth="1"/>
    <col min="11" max="16384" width="9.00390625" style="3" customWidth="1"/>
  </cols>
  <sheetData>
    <row r="1" spans="1:10" ht="15" customHeight="1">
      <c r="A1" s="4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4"/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>
      <c r="A4" s="4"/>
      <c r="B4" s="2"/>
      <c r="C4" s="2"/>
      <c r="D4" s="2"/>
      <c r="E4" s="2"/>
      <c r="F4" s="2"/>
      <c r="G4" s="2"/>
      <c r="H4" s="2"/>
      <c r="I4" s="2"/>
      <c r="J4" s="2"/>
    </row>
    <row r="5" spans="1:10" ht="26.25" customHeight="1">
      <c r="A5" s="4"/>
      <c r="B5" s="2"/>
      <c r="C5" s="2"/>
      <c r="D5" s="2"/>
      <c r="E5" s="2"/>
      <c r="F5" s="2"/>
      <c r="G5" s="2"/>
      <c r="H5" s="2"/>
      <c r="I5" s="2"/>
      <c r="J5" s="2"/>
    </row>
    <row r="6" spans="1:10" ht="20.25" customHeight="1">
      <c r="A6" s="4"/>
      <c r="B6" s="2"/>
      <c r="C6" s="2"/>
      <c r="D6" s="2"/>
      <c r="E6" s="2"/>
      <c r="F6" s="2"/>
      <c r="G6" s="2"/>
      <c r="H6" s="2"/>
      <c r="I6" s="2"/>
      <c r="J6" s="2"/>
    </row>
    <row r="7" spans="1:5" s="60" customFormat="1" ht="15" customHeight="1">
      <c r="A7" s="94" t="s">
        <v>208</v>
      </c>
      <c r="B7" s="87"/>
      <c r="E7" s="87"/>
    </row>
    <row r="8" spans="1:9" s="60" customFormat="1" ht="15" customHeight="1">
      <c r="A8" s="94"/>
      <c r="B8" s="87"/>
      <c r="E8" s="87"/>
      <c r="H8" s="405" t="s">
        <v>20</v>
      </c>
      <c r="I8" s="406"/>
    </row>
    <row r="9" spans="1:5" s="60" customFormat="1" ht="3.75" customHeight="1">
      <c r="A9" s="83"/>
      <c r="B9" s="87"/>
      <c r="E9" s="87"/>
    </row>
    <row r="10" spans="1:9" s="20" customFormat="1" ht="15" customHeight="1">
      <c r="A10" s="56"/>
      <c r="B10" s="394">
        <v>1997</v>
      </c>
      <c r="C10" s="391">
        <v>1998</v>
      </c>
      <c r="D10" s="382">
        <v>1999</v>
      </c>
      <c r="E10" s="28">
        <v>1999</v>
      </c>
      <c r="F10" s="28">
        <v>1999</v>
      </c>
      <c r="G10" s="28">
        <v>2000</v>
      </c>
      <c r="H10" s="28">
        <v>2000</v>
      </c>
      <c r="I10" s="27">
        <v>2000</v>
      </c>
    </row>
    <row r="11" spans="1:9" s="60" customFormat="1" ht="15" customHeight="1">
      <c r="A11" s="57"/>
      <c r="B11" s="395"/>
      <c r="C11" s="392"/>
      <c r="D11" s="383"/>
      <c r="E11" s="58" t="s">
        <v>14</v>
      </c>
      <c r="F11" s="58" t="s">
        <v>15</v>
      </c>
      <c r="G11" s="58" t="s">
        <v>12</v>
      </c>
      <c r="H11" s="58" t="s">
        <v>13</v>
      </c>
      <c r="I11" s="59" t="s">
        <v>14</v>
      </c>
    </row>
    <row r="12" spans="1:9" s="60" customFormat="1" ht="15" customHeight="1">
      <c r="A12" s="61"/>
      <c r="B12" s="396"/>
      <c r="C12" s="393"/>
      <c r="D12" s="384"/>
      <c r="E12" s="62"/>
      <c r="F12" s="62"/>
      <c r="G12" s="62"/>
      <c r="H12" s="62"/>
      <c r="I12" s="63"/>
    </row>
    <row r="13" spans="1:9" s="60" customFormat="1" ht="15" customHeight="1">
      <c r="A13" s="64" t="s">
        <v>21</v>
      </c>
      <c r="B13" s="65"/>
      <c r="C13" s="66"/>
      <c r="D13" s="67"/>
      <c r="E13" s="68"/>
      <c r="F13" s="68"/>
      <c r="G13" s="68"/>
      <c r="H13" s="68"/>
      <c r="I13" s="67"/>
    </row>
    <row r="14" spans="1:9" s="60" customFormat="1" ht="20.25" customHeight="1">
      <c r="A14" s="69" t="s">
        <v>67</v>
      </c>
      <c r="B14" s="70">
        <v>189.531</v>
      </c>
      <c r="C14" s="71">
        <v>201.711</v>
      </c>
      <c r="D14" s="72">
        <v>210.454</v>
      </c>
      <c r="E14" s="70">
        <v>194.03</v>
      </c>
      <c r="F14" s="70">
        <v>210.454</v>
      </c>
      <c r="G14" s="70">
        <v>203.84</v>
      </c>
      <c r="H14" s="89">
        <v>204.12</v>
      </c>
      <c r="I14" s="301" t="s">
        <v>53</v>
      </c>
    </row>
    <row r="15" spans="1:9" s="60" customFormat="1" ht="19.5" customHeight="1">
      <c r="A15" s="73" t="s">
        <v>22</v>
      </c>
      <c r="B15" s="70">
        <v>82.785</v>
      </c>
      <c r="C15" s="71">
        <v>84.771</v>
      </c>
      <c r="D15" s="72">
        <v>92.234</v>
      </c>
      <c r="E15" s="70">
        <v>86.282</v>
      </c>
      <c r="F15" s="70">
        <v>92.234</v>
      </c>
      <c r="G15" s="70">
        <v>86.77</v>
      </c>
      <c r="H15" s="89">
        <v>87.485</v>
      </c>
      <c r="I15" s="301" t="s">
        <v>53</v>
      </c>
    </row>
    <row r="16" spans="1:9" s="60" customFormat="1" ht="15" customHeight="1">
      <c r="A16" s="73" t="s">
        <v>23</v>
      </c>
      <c r="B16" s="70">
        <v>85.766</v>
      </c>
      <c r="C16" s="71">
        <v>96.925</v>
      </c>
      <c r="D16" s="72">
        <v>96.002</v>
      </c>
      <c r="E16" s="70">
        <v>88.149</v>
      </c>
      <c r="F16" s="70">
        <v>96.002</v>
      </c>
      <c r="G16" s="70">
        <v>94.02</v>
      </c>
      <c r="H16" s="89">
        <v>95.61</v>
      </c>
      <c r="I16" s="301" t="s">
        <v>53</v>
      </c>
    </row>
    <row r="17" spans="1:9" s="60" customFormat="1" ht="7.5" customHeight="1">
      <c r="A17" s="73"/>
      <c r="B17" s="70"/>
      <c r="C17" s="71"/>
      <c r="D17" s="72"/>
      <c r="E17" s="70"/>
      <c r="F17" s="70"/>
      <c r="G17" s="70"/>
      <c r="H17" s="89"/>
      <c r="I17" s="302"/>
    </row>
    <row r="18" spans="1:9" s="60" customFormat="1" ht="15" customHeight="1">
      <c r="A18" s="73" t="s">
        <v>68</v>
      </c>
      <c r="B18" s="70">
        <v>783.575</v>
      </c>
      <c r="C18" s="71">
        <v>862.165</v>
      </c>
      <c r="D18" s="72">
        <v>901.393</v>
      </c>
      <c r="E18" s="70">
        <v>885.582</v>
      </c>
      <c r="F18" s="70">
        <v>901.4</v>
      </c>
      <c r="G18" s="70">
        <v>907.28</v>
      </c>
      <c r="H18" s="89">
        <v>852.404</v>
      </c>
      <c r="I18" s="301" t="s">
        <v>53</v>
      </c>
    </row>
    <row r="19" spans="1:9" s="60" customFormat="1" ht="18.75" customHeight="1">
      <c r="A19" s="73" t="s">
        <v>22</v>
      </c>
      <c r="B19" s="70">
        <v>241.798</v>
      </c>
      <c r="C19" s="71">
        <v>257.962</v>
      </c>
      <c r="D19" s="72">
        <v>281.689</v>
      </c>
      <c r="E19" s="70">
        <v>273.324</v>
      </c>
      <c r="F19" s="70">
        <v>281.689</v>
      </c>
      <c r="G19" s="70">
        <v>285.19</v>
      </c>
      <c r="H19" s="89">
        <v>230.765</v>
      </c>
      <c r="I19" s="301" t="s">
        <v>53</v>
      </c>
    </row>
    <row r="20" spans="1:9" s="60" customFormat="1" ht="15" customHeight="1">
      <c r="A20" s="73" t="s">
        <v>23</v>
      </c>
      <c r="B20" s="70">
        <v>415.99</v>
      </c>
      <c r="C20" s="71">
        <v>455.297</v>
      </c>
      <c r="D20" s="72">
        <v>467.023</v>
      </c>
      <c r="E20" s="70">
        <v>460.104</v>
      </c>
      <c r="F20" s="70">
        <v>467.023</v>
      </c>
      <c r="G20" s="70">
        <v>464.77</v>
      </c>
      <c r="H20" s="89">
        <v>459.712</v>
      </c>
      <c r="I20" s="301" t="s">
        <v>53</v>
      </c>
    </row>
    <row r="21" spans="1:9" s="60" customFormat="1" ht="7.5" customHeight="1">
      <c r="A21" s="73"/>
      <c r="B21" s="70"/>
      <c r="C21" s="71"/>
      <c r="D21" s="72"/>
      <c r="E21" s="70"/>
      <c r="F21" s="70"/>
      <c r="G21" s="70"/>
      <c r="H21" s="89"/>
      <c r="I21" s="302"/>
    </row>
    <row r="22" spans="1:9" s="60" customFormat="1" ht="15" customHeight="1">
      <c r="A22" s="64" t="s">
        <v>24</v>
      </c>
      <c r="B22" s="70"/>
      <c r="C22" s="71"/>
      <c r="D22" s="72"/>
      <c r="E22" s="70"/>
      <c r="F22" s="70"/>
      <c r="G22" s="70"/>
      <c r="H22" s="89"/>
      <c r="I22" s="302"/>
    </row>
    <row r="23" spans="1:9" s="60" customFormat="1" ht="3.75" customHeight="1">
      <c r="A23" s="64"/>
      <c r="B23" s="70"/>
      <c r="C23" s="71"/>
      <c r="D23" s="72"/>
      <c r="E23" s="70"/>
      <c r="F23" s="70"/>
      <c r="G23" s="70"/>
      <c r="H23" s="89"/>
      <c r="I23" s="302"/>
    </row>
    <row r="24" spans="1:9" s="60" customFormat="1" ht="15" customHeight="1">
      <c r="A24" s="73" t="s">
        <v>25</v>
      </c>
      <c r="B24" s="70">
        <v>587.342</v>
      </c>
      <c r="C24" s="71">
        <v>651.645</v>
      </c>
      <c r="D24" s="72">
        <v>682.059</v>
      </c>
      <c r="E24" s="70">
        <v>683.245</v>
      </c>
      <c r="F24" s="70">
        <v>682.059</v>
      </c>
      <c r="G24" s="70">
        <v>694.08</v>
      </c>
      <c r="H24" s="89">
        <v>639.74</v>
      </c>
      <c r="I24" s="301" t="s">
        <v>53</v>
      </c>
    </row>
    <row r="25" spans="1:9" s="60" customFormat="1" ht="15" customHeight="1">
      <c r="A25" s="73" t="s">
        <v>22</v>
      </c>
      <c r="B25" s="70">
        <v>158.879</v>
      </c>
      <c r="C25" s="71">
        <v>172.769</v>
      </c>
      <c r="D25" s="72">
        <v>188.714</v>
      </c>
      <c r="E25" s="70">
        <v>186.602</v>
      </c>
      <c r="F25" s="70">
        <v>188.714</v>
      </c>
      <c r="G25" s="70">
        <v>197.98</v>
      </c>
      <c r="H25" s="89">
        <v>142.985</v>
      </c>
      <c r="I25" s="301" t="s">
        <v>53</v>
      </c>
    </row>
    <row r="26" spans="1:9" s="60" customFormat="1" ht="15" customHeight="1">
      <c r="A26" s="73" t="s">
        <v>23</v>
      </c>
      <c r="B26" s="70">
        <v>325.999</v>
      </c>
      <c r="C26" s="71">
        <v>352.797</v>
      </c>
      <c r="D26" s="72">
        <v>363.46</v>
      </c>
      <c r="E26" s="70">
        <v>364.599</v>
      </c>
      <c r="F26" s="70">
        <v>363.46</v>
      </c>
      <c r="G26" s="70">
        <v>362.64</v>
      </c>
      <c r="H26" s="89">
        <v>356.414</v>
      </c>
      <c r="I26" s="301" t="s">
        <v>53</v>
      </c>
    </row>
    <row r="27" spans="1:9" s="60" customFormat="1" ht="7.5" customHeight="1">
      <c r="A27" s="73"/>
      <c r="B27" s="70"/>
      <c r="C27" s="71"/>
      <c r="D27" s="72"/>
      <c r="E27" s="70"/>
      <c r="F27" s="70"/>
      <c r="G27" s="70"/>
      <c r="H27" s="89"/>
      <c r="I27" s="302"/>
    </row>
    <row r="28" spans="1:9" s="60" customFormat="1" ht="15" customHeight="1">
      <c r="A28" s="73" t="s">
        <v>26</v>
      </c>
      <c r="B28" s="70">
        <v>134.694</v>
      </c>
      <c r="C28" s="71">
        <v>145.102</v>
      </c>
      <c r="D28" s="72">
        <v>158.921</v>
      </c>
      <c r="E28" s="70">
        <v>146.893</v>
      </c>
      <c r="F28" s="70">
        <v>158.921</v>
      </c>
      <c r="G28" s="70">
        <v>154.64</v>
      </c>
      <c r="H28" s="89">
        <v>156.262</v>
      </c>
      <c r="I28" s="301" t="s">
        <v>53</v>
      </c>
    </row>
    <row r="29" spans="1:9" s="60" customFormat="1" ht="15" customHeight="1">
      <c r="A29" s="73" t="s">
        <v>22</v>
      </c>
      <c r="B29" s="70">
        <v>47.038</v>
      </c>
      <c r="C29" s="71">
        <v>50.108</v>
      </c>
      <c r="D29" s="72">
        <v>56.204</v>
      </c>
      <c r="E29" s="70">
        <v>53.11</v>
      </c>
      <c r="F29" s="70">
        <v>56.204</v>
      </c>
      <c r="G29" s="70">
        <v>53.48</v>
      </c>
      <c r="H29" s="89">
        <v>56.143</v>
      </c>
      <c r="I29" s="301" t="s">
        <v>53</v>
      </c>
    </row>
    <row r="30" spans="1:9" s="60" customFormat="1" ht="15" customHeight="1">
      <c r="A30" s="73" t="s">
        <v>23</v>
      </c>
      <c r="B30" s="70">
        <v>67.214</v>
      </c>
      <c r="C30" s="71">
        <v>75.577</v>
      </c>
      <c r="D30" s="72">
        <v>80.888</v>
      </c>
      <c r="E30" s="70">
        <v>74.504</v>
      </c>
      <c r="F30" s="70">
        <v>80.888</v>
      </c>
      <c r="G30" s="70">
        <v>78.42</v>
      </c>
      <c r="H30" s="89">
        <v>79.489</v>
      </c>
      <c r="I30" s="301" t="s">
        <v>53</v>
      </c>
    </row>
    <row r="31" spans="1:9" s="60" customFormat="1" ht="7.5" customHeight="1">
      <c r="A31" s="73"/>
      <c r="B31" s="70"/>
      <c r="C31" s="71"/>
      <c r="D31" s="72"/>
      <c r="E31" s="70"/>
      <c r="F31" s="70"/>
      <c r="G31" s="70"/>
      <c r="H31" s="89"/>
      <c r="I31" s="302"/>
    </row>
    <row r="32" spans="1:9" s="60" customFormat="1" ht="15" customHeight="1">
      <c r="A32" s="73" t="s">
        <v>27</v>
      </c>
      <c r="B32" s="70">
        <v>37.907</v>
      </c>
      <c r="C32" s="71">
        <v>40.337</v>
      </c>
      <c r="D32" s="72">
        <v>36.093</v>
      </c>
      <c r="E32" s="70">
        <v>32.2</v>
      </c>
      <c r="F32" s="70">
        <v>36.093</v>
      </c>
      <c r="G32" s="70">
        <v>34.34</v>
      </c>
      <c r="H32" s="89">
        <v>33.081</v>
      </c>
      <c r="I32" s="301" t="s">
        <v>53</v>
      </c>
    </row>
    <row r="33" spans="1:9" s="60" customFormat="1" ht="15" customHeight="1">
      <c r="A33" s="73" t="s">
        <v>22</v>
      </c>
      <c r="B33" s="70">
        <v>16.982</v>
      </c>
      <c r="C33" s="71">
        <v>17.327</v>
      </c>
      <c r="D33" s="72">
        <v>18.617</v>
      </c>
      <c r="E33" s="70">
        <v>17.207</v>
      </c>
      <c r="F33" s="70">
        <v>18.617</v>
      </c>
      <c r="G33" s="70">
        <v>16.92</v>
      </c>
      <c r="H33" s="89">
        <v>15.104</v>
      </c>
      <c r="I33" s="301" t="s">
        <v>53</v>
      </c>
    </row>
    <row r="34" spans="1:9" s="60" customFormat="1" ht="15" customHeight="1">
      <c r="A34" s="73" t="s">
        <v>23</v>
      </c>
      <c r="B34" s="70">
        <v>20.376</v>
      </c>
      <c r="C34" s="71">
        <v>22.404</v>
      </c>
      <c r="D34" s="72">
        <v>17.074</v>
      </c>
      <c r="E34" s="70">
        <v>14.667</v>
      </c>
      <c r="F34" s="70">
        <v>17.074</v>
      </c>
      <c r="G34" s="70">
        <v>17.1</v>
      </c>
      <c r="H34" s="89">
        <v>17.572</v>
      </c>
      <c r="I34" s="301" t="s">
        <v>53</v>
      </c>
    </row>
    <row r="35" spans="1:9" s="60" customFormat="1" ht="7.5" customHeight="1">
      <c r="A35" s="73"/>
      <c r="B35" s="70"/>
      <c r="C35" s="71"/>
      <c r="D35" s="72"/>
      <c r="E35" s="70"/>
      <c r="F35" s="70"/>
      <c r="G35" s="70"/>
      <c r="H35" s="89"/>
      <c r="I35" s="302"/>
    </row>
    <row r="36" spans="1:9" s="60" customFormat="1" ht="15" customHeight="1">
      <c r="A36" s="64" t="s">
        <v>69</v>
      </c>
      <c r="B36" s="70">
        <v>488.096</v>
      </c>
      <c r="C36" s="71">
        <v>480.493</v>
      </c>
      <c r="D36" s="72">
        <v>466.076</v>
      </c>
      <c r="E36" s="70">
        <v>481.958</v>
      </c>
      <c r="F36" s="70">
        <v>466.076</v>
      </c>
      <c r="G36" s="70">
        <v>462.94</v>
      </c>
      <c r="H36" s="89">
        <v>459.397</v>
      </c>
      <c r="I36" s="301" t="s">
        <v>53</v>
      </c>
    </row>
    <row r="37" spans="1:9" s="60" customFormat="1" ht="3" customHeight="1">
      <c r="A37" s="64"/>
      <c r="B37" s="70"/>
      <c r="C37" s="71"/>
      <c r="D37" s="72"/>
      <c r="E37" s="70"/>
      <c r="F37" s="70"/>
      <c r="G37" s="70"/>
      <c r="H37" s="89"/>
      <c r="I37" s="302"/>
    </row>
    <row r="38" spans="1:9" s="60" customFormat="1" ht="18.75" customHeight="1">
      <c r="A38" s="73" t="s">
        <v>22</v>
      </c>
      <c r="B38" s="70">
        <v>124.648</v>
      </c>
      <c r="C38" s="71">
        <v>143.969</v>
      </c>
      <c r="D38" s="72">
        <v>167.346</v>
      </c>
      <c r="E38" s="70">
        <v>164.649</v>
      </c>
      <c r="F38" s="70">
        <v>167.346</v>
      </c>
      <c r="G38" s="70">
        <v>167.55</v>
      </c>
      <c r="H38" s="89">
        <v>167.64</v>
      </c>
      <c r="I38" s="301" t="s">
        <v>53</v>
      </c>
    </row>
    <row r="39" spans="1:9" s="60" customFormat="1" ht="15" customHeight="1">
      <c r="A39" s="73" t="s">
        <v>23</v>
      </c>
      <c r="B39" s="70">
        <v>329.23</v>
      </c>
      <c r="C39" s="71">
        <v>294.435</v>
      </c>
      <c r="D39" s="72">
        <v>258.501</v>
      </c>
      <c r="E39" s="70">
        <v>274.443</v>
      </c>
      <c r="F39" s="70">
        <v>258.07</v>
      </c>
      <c r="G39" s="70">
        <v>258.36</v>
      </c>
      <c r="H39" s="89">
        <v>253.102</v>
      </c>
      <c r="I39" s="301" t="s">
        <v>53</v>
      </c>
    </row>
    <row r="40" spans="1:9" s="60" customFormat="1" ht="7.5" customHeight="1">
      <c r="A40" s="73"/>
      <c r="B40" s="70"/>
      <c r="C40" s="71"/>
      <c r="D40" s="72"/>
      <c r="E40" s="70"/>
      <c r="F40" s="70"/>
      <c r="G40" s="70"/>
      <c r="H40" s="89"/>
      <c r="I40" s="302"/>
    </row>
    <row r="41" spans="1:9" s="60" customFormat="1" ht="15" customHeight="1">
      <c r="A41" s="64" t="s">
        <v>209</v>
      </c>
      <c r="B41" s="70"/>
      <c r="C41" s="71"/>
      <c r="D41" s="72"/>
      <c r="E41" s="70"/>
      <c r="F41" s="70"/>
      <c r="G41" s="70"/>
      <c r="H41" s="89"/>
      <c r="I41" s="302"/>
    </row>
    <row r="42" spans="1:9" s="60" customFormat="1" ht="15" customHeight="1">
      <c r="A42" s="64" t="s">
        <v>28</v>
      </c>
      <c r="B42" s="70"/>
      <c r="C42" s="71"/>
      <c r="D42" s="72"/>
      <c r="E42" s="70"/>
      <c r="F42" s="70"/>
      <c r="G42" s="70"/>
      <c r="H42" s="89"/>
      <c r="I42" s="302"/>
    </row>
    <row r="43" spans="1:9" s="60" customFormat="1" ht="15" customHeight="1">
      <c r="A43" s="73" t="s">
        <v>29</v>
      </c>
      <c r="B43" s="70">
        <v>3937.604</v>
      </c>
      <c r="C43" s="71">
        <v>3762.087</v>
      </c>
      <c r="D43" s="72">
        <v>3215.086</v>
      </c>
      <c r="E43" s="70">
        <v>3443.132</v>
      </c>
      <c r="F43" s="70">
        <v>3196.71</v>
      </c>
      <c r="G43" s="70">
        <v>3231.439</v>
      </c>
      <c r="H43" s="303">
        <v>3319.813</v>
      </c>
      <c r="I43" s="301" t="s">
        <v>53</v>
      </c>
    </row>
    <row r="44" spans="1:9" s="60" customFormat="1" ht="15" customHeight="1">
      <c r="A44" s="73" t="s">
        <v>30</v>
      </c>
      <c r="B44" s="70">
        <v>8982.763</v>
      </c>
      <c r="C44" s="71">
        <v>8698.555</v>
      </c>
      <c r="D44" s="72">
        <v>9187.311</v>
      </c>
      <c r="E44" s="70">
        <v>9276.532</v>
      </c>
      <c r="F44" s="70">
        <v>9187.311</v>
      </c>
      <c r="G44" s="70">
        <v>9261.276</v>
      </c>
      <c r="H44" s="303">
        <v>9246.07</v>
      </c>
      <c r="I44" s="301" t="s">
        <v>53</v>
      </c>
    </row>
    <row r="45" spans="1:9" s="60" customFormat="1" ht="15" customHeight="1">
      <c r="A45" s="73" t="s">
        <v>31</v>
      </c>
      <c r="B45" s="70">
        <v>8141.102</v>
      </c>
      <c r="C45" s="71">
        <v>7343.673</v>
      </c>
      <c r="D45" s="72">
        <v>5898.072</v>
      </c>
      <c r="E45" s="70">
        <v>6190.8</v>
      </c>
      <c r="F45" s="70">
        <v>5852.11</v>
      </c>
      <c r="G45" s="70">
        <v>5926.862</v>
      </c>
      <c r="H45" s="303">
        <v>5814.983</v>
      </c>
      <c r="I45" s="301" t="s">
        <v>53</v>
      </c>
    </row>
    <row r="46" spans="1:9" s="60" customFormat="1" ht="15" customHeight="1">
      <c r="A46" s="73" t="s">
        <v>32</v>
      </c>
      <c r="B46" s="70">
        <v>1876.034</v>
      </c>
      <c r="C46" s="71">
        <v>1753.34</v>
      </c>
      <c r="D46" s="72">
        <v>1955.901</v>
      </c>
      <c r="E46" s="70">
        <v>1930.624</v>
      </c>
      <c r="F46" s="70">
        <v>1955.901</v>
      </c>
      <c r="G46" s="70">
        <v>1882.2</v>
      </c>
      <c r="H46" s="303">
        <v>1856.792</v>
      </c>
      <c r="I46" s="301" t="s">
        <v>53</v>
      </c>
    </row>
    <row r="47" spans="1:9" s="60" customFormat="1" ht="15" customHeight="1">
      <c r="A47" s="73" t="s">
        <v>33</v>
      </c>
      <c r="B47" s="70">
        <v>11962.245</v>
      </c>
      <c r="C47" s="71">
        <v>11541.59</v>
      </c>
      <c r="D47" s="72">
        <v>11435.104</v>
      </c>
      <c r="E47" s="70">
        <v>11577.278</v>
      </c>
      <c r="F47" s="70">
        <v>11435.104</v>
      </c>
      <c r="G47" s="70">
        <v>11345.168</v>
      </c>
      <c r="H47" s="303">
        <v>10999.89</v>
      </c>
      <c r="I47" s="301" t="s">
        <v>53</v>
      </c>
    </row>
    <row r="48" spans="1:9" s="60" customFormat="1" ht="7.5" customHeight="1">
      <c r="A48" s="73"/>
      <c r="B48" s="70"/>
      <c r="C48" s="71"/>
      <c r="D48" s="72"/>
      <c r="E48" s="70"/>
      <c r="F48" s="70"/>
      <c r="G48" s="70"/>
      <c r="H48" s="90"/>
      <c r="I48" s="301"/>
    </row>
    <row r="49" spans="1:9" s="60" customFormat="1" ht="15" customHeight="1">
      <c r="A49" s="331" t="s">
        <v>251</v>
      </c>
      <c r="B49" s="70"/>
      <c r="C49" s="71"/>
      <c r="D49" s="72"/>
      <c r="E49" s="70"/>
      <c r="F49" s="70"/>
      <c r="G49" s="70"/>
      <c r="H49" s="90"/>
      <c r="I49" s="304"/>
    </row>
    <row r="50" spans="1:9" s="60" customFormat="1" ht="15" customHeight="1">
      <c r="A50" s="64" t="s">
        <v>34</v>
      </c>
      <c r="B50" s="70"/>
      <c r="C50" s="71"/>
      <c r="D50" s="72"/>
      <c r="E50" s="70"/>
      <c r="F50" s="70"/>
      <c r="G50" s="70"/>
      <c r="H50" s="90"/>
      <c r="I50" s="304"/>
    </row>
    <row r="51" spans="1:9" s="60" customFormat="1" ht="15" customHeight="1">
      <c r="A51" s="73" t="s">
        <v>35</v>
      </c>
      <c r="B51" s="70">
        <v>797.49</v>
      </c>
      <c r="C51" s="71">
        <v>797.88</v>
      </c>
      <c r="D51" s="72">
        <v>799.18</v>
      </c>
      <c r="E51" s="70">
        <v>799.62</v>
      </c>
      <c r="F51" s="70">
        <v>800.44</v>
      </c>
      <c r="G51" s="70">
        <v>801.49</v>
      </c>
      <c r="H51" s="89">
        <v>802.44</v>
      </c>
      <c r="I51" s="301" t="s">
        <v>53</v>
      </c>
    </row>
    <row r="52" spans="1:9" s="60" customFormat="1" ht="15" customHeight="1">
      <c r="A52" s="73" t="s">
        <v>210</v>
      </c>
      <c r="B52" s="70">
        <v>901.77</v>
      </c>
      <c r="C52" s="71">
        <v>895.32</v>
      </c>
      <c r="D52" s="72">
        <v>852.77</v>
      </c>
      <c r="E52" s="70">
        <v>838.43</v>
      </c>
      <c r="F52" s="70">
        <v>832.46</v>
      </c>
      <c r="G52" s="70">
        <v>791.39</v>
      </c>
      <c r="H52" s="89">
        <v>749.6</v>
      </c>
      <c r="I52" s="301" t="s">
        <v>53</v>
      </c>
    </row>
    <row r="53" spans="1:9" s="60" customFormat="1" ht="15" customHeight="1">
      <c r="A53" s="73" t="s">
        <v>211</v>
      </c>
      <c r="B53" s="74">
        <v>6.6071</v>
      </c>
      <c r="C53" s="75">
        <v>6.1143</v>
      </c>
      <c r="D53" s="76">
        <v>7.0386</v>
      </c>
      <c r="E53" s="74">
        <v>7.0569</v>
      </c>
      <c r="F53" s="305">
        <v>7.6556</v>
      </c>
      <c r="G53" s="74">
        <v>7.4897</v>
      </c>
      <c r="H53" s="284">
        <v>7.5252</v>
      </c>
      <c r="I53" s="301" t="s">
        <v>53</v>
      </c>
    </row>
    <row r="54" spans="1:9" s="60" customFormat="1" ht="15" customHeight="1">
      <c r="A54" s="73" t="s">
        <v>36</v>
      </c>
      <c r="B54" s="70">
        <v>96.1997</v>
      </c>
      <c r="C54" s="71">
        <v>96.3743</v>
      </c>
      <c r="D54" s="72">
        <v>96.5414</v>
      </c>
      <c r="E54" s="70">
        <v>96.6</v>
      </c>
      <c r="F54" s="70">
        <v>96.7</v>
      </c>
      <c r="G54" s="70">
        <v>96.81</v>
      </c>
      <c r="H54" s="89">
        <v>96.9361</v>
      </c>
      <c r="I54" s="301" t="s">
        <v>53</v>
      </c>
    </row>
    <row r="55" spans="1:9" s="60" customFormat="1" ht="7.5" customHeight="1">
      <c r="A55" s="77"/>
      <c r="B55" s="78"/>
      <c r="C55" s="78"/>
      <c r="D55" s="79"/>
      <c r="E55" s="80"/>
      <c r="F55" s="80"/>
      <c r="G55" s="81"/>
      <c r="H55" s="81"/>
      <c r="I55" s="82"/>
    </row>
    <row r="56" spans="2:9" s="83" customFormat="1" ht="7.5" customHeight="1">
      <c r="B56" s="84"/>
      <c r="E56" s="84"/>
      <c r="G56" s="85"/>
      <c r="H56" s="85"/>
      <c r="I56" s="85"/>
    </row>
    <row r="57" spans="1:9" s="85" customFormat="1" ht="15" customHeight="1">
      <c r="A57" s="279" t="s">
        <v>252</v>
      </c>
      <c r="B57" s="86"/>
      <c r="E57" s="86"/>
      <c r="G57" s="83"/>
      <c r="H57" s="83"/>
      <c r="I57" s="83"/>
    </row>
    <row r="58" spans="1:9" s="83" customFormat="1" ht="15" customHeight="1">
      <c r="A58" s="280" t="s">
        <v>163</v>
      </c>
      <c r="B58" s="84"/>
      <c r="E58" s="84"/>
      <c r="G58" s="60"/>
      <c r="H58" s="60"/>
      <c r="I58" s="60"/>
    </row>
    <row r="59" spans="1:9" s="83" customFormat="1" ht="15" customHeight="1" hidden="1">
      <c r="A59" s="279" t="s">
        <v>212</v>
      </c>
      <c r="B59" s="84"/>
      <c r="E59" s="84"/>
      <c r="G59" s="60"/>
      <c r="H59" s="60"/>
      <c r="I59" s="60"/>
    </row>
    <row r="60" spans="1:9" s="60" customFormat="1" ht="15" customHeight="1">
      <c r="A60" s="279" t="s">
        <v>162</v>
      </c>
      <c r="B60" s="87"/>
      <c r="E60" s="87"/>
      <c r="G60" s="83"/>
      <c r="H60" s="83"/>
      <c r="I60" s="83"/>
    </row>
    <row r="61" spans="2:5" s="7" customFormat="1" ht="15" customHeight="1">
      <c r="B61" s="16"/>
      <c r="E61" s="16"/>
    </row>
    <row r="62" spans="2:5" s="7" customFormat="1" ht="15" customHeight="1">
      <c r="B62" s="16"/>
      <c r="E62" s="16"/>
    </row>
    <row r="63" spans="2:5" s="7" customFormat="1" ht="15" customHeight="1">
      <c r="B63" s="16"/>
      <c r="E63" s="16"/>
    </row>
    <row r="64" spans="2:5" s="7" customFormat="1" ht="15" customHeight="1">
      <c r="B64" s="16"/>
      <c r="E64" s="16"/>
    </row>
    <row r="65" spans="2:5" s="7" customFormat="1" ht="15" customHeight="1">
      <c r="B65" s="16"/>
      <c r="E65" s="16"/>
    </row>
    <row r="66" spans="2:5" s="7" customFormat="1" ht="15" customHeight="1">
      <c r="B66" s="16"/>
      <c r="E66" s="16"/>
    </row>
    <row r="67" spans="2:5" s="7" customFormat="1" ht="15" customHeight="1">
      <c r="B67" s="16"/>
      <c r="E67" s="16"/>
    </row>
    <row r="68" spans="2:5" s="7" customFormat="1" ht="15" customHeight="1">
      <c r="B68" s="16"/>
      <c r="E68" s="16"/>
    </row>
    <row r="69" spans="2:5" s="7" customFormat="1" ht="15" customHeight="1">
      <c r="B69" s="16"/>
      <c r="E69" s="16"/>
    </row>
    <row r="70" spans="2:5" s="7" customFormat="1" ht="15" customHeight="1">
      <c r="B70" s="16"/>
      <c r="E70" s="16"/>
    </row>
    <row r="71" spans="2:5" s="7" customFormat="1" ht="15" customHeight="1">
      <c r="B71" s="16"/>
      <c r="E71" s="16"/>
    </row>
    <row r="72" spans="2:5" s="7" customFormat="1" ht="15" customHeight="1">
      <c r="B72" s="16"/>
      <c r="E72" s="16"/>
    </row>
    <row r="73" spans="2:5" s="7" customFormat="1" ht="15" customHeight="1">
      <c r="B73" s="16"/>
      <c r="E73" s="16"/>
    </row>
    <row r="74" spans="2:5" s="7" customFormat="1" ht="15" customHeight="1">
      <c r="B74" s="16"/>
      <c r="E74" s="16"/>
    </row>
    <row r="75" spans="2:5" s="7" customFormat="1" ht="15" customHeight="1">
      <c r="B75" s="16"/>
      <c r="E75" s="16"/>
    </row>
    <row r="76" spans="2:5" s="7" customFormat="1" ht="15" customHeight="1">
      <c r="B76" s="16"/>
      <c r="E76" s="16"/>
    </row>
    <row r="77" spans="2:5" s="7" customFormat="1" ht="15" customHeight="1">
      <c r="B77" s="16"/>
      <c r="E77" s="16"/>
    </row>
    <row r="78" spans="2:5" s="7" customFormat="1" ht="15" customHeight="1">
      <c r="B78" s="16"/>
      <c r="E78" s="16"/>
    </row>
    <row r="79" spans="2:5" s="7" customFormat="1" ht="15" customHeight="1">
      <c r="B79" s="16"/>
      <c r="E79" s="16"/>
    </row>
    <row r="80" spans="2:5" s="7" customFormat="1" ht="15" customHeight="1">
      <c r="B80" s="16"/>
      <c r="E80" s="16"/>
    </row>
    <row r="81" spans="2:5" s="7" customFormat="1" ht="15" customHeight="1">
      <c r="B81" s="16"/>
      <c r="E81" s="16"/>
    </row>
    <row r="82" spans="2:5" s="7" customFormat="1" ht="15" customHeight="1">
      <c r="B82" s="16"/>
      <c r="E82" s="16"/>
    </row>
    <row r="83" spans="2:5" s="7" customFormat="1" ht="15" customHeight="1">
      <c r="B83" s="16"/>
      <c r="E83" s="16"/>
    </row>
    <row r="84" spans="2:5" s="7" customFormat="1" ht="15" customHeight="1">
      <c r="B84" s="16"/>
      <c r="E84" s="16"/>
    </row>
    <row r="85" spans="2:5" s="7" customFormat="1" ht="15" customHeight="1">
      <c r="B85" s="16"/>
      <c r="E85" s="16"/>
    </row>
    <row r="86" spans="2:5" s="7" customFormat="1" ht="15" customHeight="1">
      <c r="B86" s="16"/>
      <c r="E86" s="16"/>
    </row>
    <row r="87" spans="2:5" s="7" customFormat="1" ht="15" customHeight="1">
      <c r="B87" s="16"/>
      <c r="E87" s="16"/>
    </row>
    <row r="88" spans="2:5" s="7" customFormat="1" ht="15" customHeight="1">
      <c r="B88" s="16"/>
      <c r="E88" s="16"/>
    </row>
    <row r="89" spans="2:5" s="7" customFormat="1" ht="15" customHeight="1">
      <c r="B89" s="16"/>
      <c r="E89" s="16"/>
    </row>
    <row r="90" spans="2:5" s="7" customFormat="1" ht="15" customHeight="1">
      <c r="B90" s="16"/>
      <c r="E90" s="16"/>
    </row>
    <row r="91" spans="2:5" s="7" customFormat="1" ht="15" customHeight="1">
      <c r="B91" s="16"/>
      <c r="E91" s="16"/>
    </row>
    <row r="92" spans="2:5" s="7" customFormat="1" ht="15" customHeight="1">
      <c r="B92" s="16"/>
      <c r="E92" s="16"/>
    </row>
    <row r="93" spans="2:5" s="7" customFormat="1" ht="15" customHeight="1">
      <c r="B93" s="16"/>
      <c r="E93" s="16"/>
    </row>
    <row r="94" spans="2:5" s="7" customFormat="1" ht="15" customHeight="1">
      <c r="B94" s="16"/>
      <c r="E94" s="16"/>
    </row>
    <row r="95" spans="2:5" s="7" customFormat="1" ht="15" customHeight="1">
      <c r="B95" s="16"/>
      <c r="E95" s="16"/>
    </row>
    <row r="96" spans="2:5" s="7" customFormat="1" ht="15" customHeight="1">
      <c r="B96" s="16"/>
      <c r="E96" s="16"/>
    </row>
    <row r="97" spans="2:5" s="7" customFormat="1" ht="15" customHeight="1">
      <c r="B97" s="16"/>
      <c r="E97" s="16"/>
    </row>
    <row r="98" spans="2:5" s="7" customFormat="1" ht="15" customHeight="1">
      <c r="B98" s="16"/>
      <c r="E98" s="16"/>
    </row>
    <row r="99" spans="2:5" s="7" customFormat="1" ht="15" customHeight="1">
      <c r="B99" s="16"/>
      <c r="E99" s="16"/>
    </row>
    <row r="100" spans="2:5" s="7" customFormat="1" ht="15" customHeight="1">
      <c r="B100" s="16"/>
      <c r="E100" s="16"/>
    </row>
    <row r="101" spans="2:5" s="7" customFormat="1" ht="15" customHeight="1">
      <c r="B101" s="16"/>
      <c r="E101" s="16"/>
    </row>
    <row r="102" spans="2:5" s="7" customFormat="1" ht="15" customHeight="1">
      <c r="B102" s="16"/>
      <c r="E102" s="16"/>
    </row>
    <row r="103" spans="2:5" s="7" customFormat="1" ht="15" customHeight="1">
      <c r="B103" s="16"/>
      <c r="E103" s="16"/>
    </row>
    <row r="104" spans="2:5" s="7" customFormat="1" ht="15" customHeight="1">
      <c r="B104" s="16"/>
      <c r="E104" s="16"/>
    </row>
    <row r="105" spans="2:5" s="7" customFormat="1" ht="15" customHeight="1">
      <c r="B105" s="16"/>
      <c r="E105" s="16"/>
    </row>
    <row r="106" spans="2:5" s="7" customFormat="1" ht="15" customHeight="1">
      <c r="B106" s="16"/>
      <c r="E106" s="16"/>
    </row>
    <row r="107" spans="2:5" s="7" customFormat="1" ht="15" customHeight="1">
      <c r="B107" s="16"/>
      <c r="E107" s="16"/>
    </row>
    <row r="108" spans="2:5" s="7" customFormat="1" ht="15" customHeight="1">
      <c r="B108" s="16"/>
      <c r="E108" s="16"/>
    </row>
  </sheetData>
  <mergeCells count="4">
    <mergeCell ref="H8:I8"/>
    <mergeCell ref="B10:B12"/>
    <mergeCell ref="C10:C12"/>
    <mergeCell ref="D10:D12"/>
  </mergeCells>
  <printOptions/>
  <pageMargins left="0.5905511811023623" right="0.5905511811023623" top="0.11811023622047245" bottom="0.3937007874015748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C10" sqref="C10:C12"/>
    </sheetView>
  </sheetViews>
  <sheetFormatPr defaultColWidth="9.00390625" defaultRowHeight="16.5"/>
  <cols>
    <col min="1" max="1" width="18.50390625" style="12" customWidth="1"/>
    <col min="2" max="2" width="4.875" style="11" customWidth="1"/>
    <col min="3" max="3" width="7.625" style="3" customWidth="1"/>
    <col min="4" max="4" width="8.00390625" style="3" customWidth="1"/>
    <col min="5" max="5" width="7.375" style="3" customWidth="1"/>
    <col min="6" max="6" width="8.375" style="11" customWidth="1"/>
    <col min="7" max="7" width="7.125" style="3" customWidth="1"/>
    <col min="8" max="8" width="7.25390625" style="3" customWidth="1"/>
    <col min="9" max="9" width="7.125" style="3" customWidth="1"/>
    <col min="10" max="10" width="7.00390625" style="3" customWidth="1"/>
    <col min="11" max="11" width="6.875" style="3" customWidth="1"/>
    <col min="12" max="16384" width="9.00390625" style="3" customWidth="1"/>
  </cols>
  <sheetData>
    <row r="1" spans="1:11" ht="16.5">
      <c r="A1" s="4"/>
      <c r="B1" s="4"/>
      <c r="C1" s="2"/>
      <c r="D1" s="2"/>
      <c r="E1" s="2"/>
      <c r="F1" s="2"/>
      <c r="G1" s="2"/>
      <c r="H1" s="2"/>
      <c r="I1" s="2"/>
      <c r="J1" s="2"/>
      <c r="K1" s="2"/>
    </row>
    <row r="2" spans="1:11" ht="16.5">
      <c r="A2" s="4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16.5">
      <c r="A3" s="4"/>
      <c r="B3" s="4"/>
      <c r="C3" s="2"/>
      <c r="D3" s="2"/>
      <c r="E3" s="2"/>
      <c r="F3" s="2"/>
      <c r="G3" s="2"/>
      <c r="H3" s="2"/>
      <c r="I3" s="2"/>
      <c r="J3" s="2"/>
      <c r="K3" s="2"/>
    </row>
    <row r="4" spans="1:11" ht="16.5">
      <c r="A4" s="4"/>
      <c r="B4" s="4"/>
      <c r="C4" s="2"/>
      <c r="D4" s="2"/>
      <c r="E4" s="2"/>
      <c r="F4" s="2"/>
      <c r="G4" s="2"/>
      <c r="H4" s="2"/>
      <c r="I4" s="2"/>
      <c r="J4" s="2"/>
      <c r="K4" s="2"/>
    </row>
    <row r="5" spans="1:11" ht="14.25" customHeight="1">
      <c r="A5" s="4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9.75" customHeight="1">
      <c r="A6" s="4"/>
      <c r="B6" s="4"/>
      <c r="C6" s="2"/>
      <c r="D6" s="2"/>
      <c r="E6" s="2"/>
      <c r="F6" s="2"/>
      <c r="G6" s="2"/>
      <c r="H6" s="2"/>
      <c r="I6" s="2"/>
      <c r="J6" s="2"/>
      <c r="K6" s="2"/>
    </row>
    <row r="7" spans="1:11" ht="9.75" customHeight="1">
      <c r="A7" s="4"/>
      <c r="B7" s="4"/>
      <c r="C7" s="2"/>
      <c r="D7" s="2"/>
      <c r="E7" s="2"/>
      <c r="F7" s="2"/>
      <c r="G7" s="2"/>
      <c r="H7" s="2"/>
      <c r="I7" s="2"/>
      <c r="J7" s="2"/>
      <c r="K7" s="2"/>
    </row>
    <row r="8" spans="1:7" s="60" customFormat="1" ht="15" customHeight="1">
      <c r="A8" s="94" t="s">
        <v>109</v>
      </c>
      <c r="B8" s="94"/>
      <c r="C8" s="87"/>
      <c r="G8" s="87"/>
    </row>
    <row r="9" spans="1:7" s="60" customFormat="1" ht="15" customHeight="1">
      <c r="A9" s="83"/>
      <c r="B9" s="83"/>
      <c r="C9" s="87"/>
      <c r="G9" s="87"/>
    </row>
    <row r="10" spans="1:11" s="60" customFormat="1" ht="15" customHeight="1">
      <c r="A10" s="131"/>
      <c r="B10" s="132"/>
      <c r="C10" s="391">
        <v>1997</v>
      </c>
      <c r="D10" s="391">
        <v>1998</v>
      </c>
      <c r="E10" s="391">
        <v>1999</v>
      </c>
      <c r="F10" s="27">
        <v>2000</v>
      </c>
      <c r="G10" s="285">
        <v>1999</v>
      </c>
      <c r="H10" s="28">
        <v>1999</v>
      </c>
      <c r="I10" s="28">
        <v>2000</v>
      </c>
      <c r="J10" s="28">
        <v>2000</v>
      </c>
      <c r="K10" s="27">
        <v>2000</v>
      </c>
    </row>
    <row r="11" spans="1:11" s="60" customFormat="1" ht="15" customHeight="1">
      <c r="A11" s="133"/>
      <c r="B11" s="134"/>
      <c r="C11" s="392"/>
      <c r="D11" s="392"/>
      <c r="E11" s="392"/>
      <c r="F11" s="59" t="s">
        <v>37</v>
      </c>
      <c r="G11" s="282" t="s">
        <v>14</v>
      </c>
      <c r="H11" s="58" t="s">
        <v>15</v>
      </c>
      <c r="I11" s="58" t="s">
        <v>12</v>
      </c>
      <c r="J11" s="58" t="s">
        <v>13</v>
      </c>
      <c r="K11" s="59" t="s">
        <v>14</v>
      </c>
    </row>
    <row r="12" spans="1:11" s="60" customFormat="1" ht="15" customHeight="1">
      <c r="A12" s="135"/>
      <c r="B12" s="136"/>
      <c r="C12" s="393"/>
      <c r="D12" s="393"/>
      <c r="E12" s="393"/>
      <c r="F12" s="63" t="s">
        <v>14</v>
      </c>
      <c r="G12" s="283"/>
      <c r="H12" s="62"/>
      <c r="I12" s="62"/>
      <c r="J12" s="62"/>
      <c r="K12" s="63"/>
    </row>
    <row r="13" spans="1:11" s="142" customFormat="1" ht="15" customHeight="1">
      <c r="A13" s="137" t="s">
        <v>38</v>
      </c>
      <c r="B13" s="138"/>
      <c r="C13" s="139">
        <v>96.3</v>
      </c>
      <c r="D13" s="139">
        <v>107.3</v>
      </c>
      <c r="E13" s="139">
        <v>114.2</v>
      </c>
      <c r="F13" s="140" t="s">
        <v>48</v>
      </c>
      <c r="G13" s="313">
        <v>112.5</v>
      </c>
      <c r="H13" s="139">
        <v>114.2</v>
      </c>
      <c r="I13" s="139">
        <v>115.8</v>
      </c>
      <c r="J13" s="314">
        <v>110986</v>
      </c>
      <c r="K13" s="141">
        <v>112576</v>
      </c>
    </row>
    <row r="14" spans="1:11" s="114" customFormat="1" ht="3.75" customHeight="1">
      <c r="A14" s="143"/>
      <c r="B14" s="144"/>
      <c r="C14" s="145"/>
      <c r="D14" s="145"/>
      <c r="E14" s="145"/>
      <c r="F14" s="146"/>
      <c r="G14" s="315"/>
      <c r="H14" s="147"/>
      <c r="I14" s="147"/>
      <c r="J14" s="147"/>
      <c r="K14" s="148"/>
    </row>
    <row r="15" spans="1:11" s="60" customFormat="1" ht="15" customHeight="1">
      <c r="A15" s="149" t="s">
        <v>6</v>
      </c>
      <c r="B15" s="150"/>
      <c r="C15" s="151">
        <v>51.3</v>
      </c>
      <c r="D15" s="151">
        <v>49.3</v>
      </c>
      <c r="E15" s="151">
        <v>48.3</v>
      </c>
      <c r="F15" s="152" t="s">
        <v>48</v>
      </c>
      <c r="G15" s="316">
        <v>48.3</v>
      </c>
      <c r="H15" s="151">
        <v>48.3</v>
      </c>
      <c r="I15" s="151">
        <v>48.2</v>
      </c>
      <c r="J15" s="151">
        <f>54366/J13*100</f>
        <v>48.984556610743695</v>
      </c>
      <c r="K15" s="153">
        <v>49</v>
      </c>
    </row>
    <row r="16" spans="1:11" s="60" customFormat="1" ht="15" customHeight="1">
      <c r="A16" s="149" t="s">
        <v>7</v>
      </c>
      <c r="B16" s="150"/>
      <c r="C16" s="151">
        <v>47.7</v>
      </c>
      <c r="D16" s="151">
        <v>49.8</v>
      </c>
      <c r="E16" s="151">
        <v>50.9</v>
      </c>
      <c r="F16" s="152" t="s">
        <v>48</v>
      </c>
      <c r="G16" s="316">
        <v>50.8</v>
      </c>
      <c r="H16" s="151">
        <v>50.9</v>
      </c>
      <c r="I16" s="151">
        <v>50.9</v>
      </c>
      <c r="J16" s="151">
        <f>((24804+30829)/J13)*100</f>
        <v>50.12614203593246</v>
      </c>
      <c r="K16" s="153">
        <v>50.2</v>
      </c>
    </row>
    <row r="17" spans="1:11" s="60" customFormat="1" ht="7.5" customHeight="1">
      <c r="A17" s="149"/>
      <c r="B17" s="150"/>
      <c r="C17" s="154"/>
      <c r="D17" s="154"/>
      <c r="E17" s="154"/>
      <c r="F17" s="155"/>
      <c r="G17" s="317"/>
      <c r="H17" s="154"/>
      <c r="I17" s="154"/>
      <c r="J17" s="154"/>
      <c r="K17" s="156"/>
    </row>
    <row r="18" spans="1:11" s="114" customFormat="1" ht="15" customHeight="1">
      <c r="A18" s="143" t="s">
        <v>39</v>
      </c>
      <c r="B18" s="144"/>
      <c r="C18" s="157">
        <f aca="true" t="shared" si="0" ref="C18:K18">SUM(C20:C21)</f>
        <v>18622</v>
      </c>
      <c r="D18" s="157">
        <f t="shared" si="0"/>
        <v>20420</v>
      </c>
      <c r="E18" s="157">
        <f t="shared" si="0"/>
        <v>20938</v>
      </c>
      <c r="F18" s="157">
        <f t="shared" si="0"/>
        <v>18110</v>
      </c>
      <c r="G18" s="318">
        <f t="shared" si="0"/>
        <v>5207</v>
      </c>
      <c r="H18" s="157">
        <f t="shared" si="0"/>
        <v>5577</v>
      </c>
      <c r="I18" s="157">
        <f t="shared" si="0"/>
        <v>5657</v>
      </c>
      <c r="J18" s="157">
        <f t="shared" si="0"/>
        <v>5904</v>
      </c>
      <c r="K18" s="158">
        <f t="shared" si="0"/>
        <v>6549</v>
      </c>
    </row>
    <row r="19" spans="1:11" s="114" customFormat="1" ht="3.75" customHeight="1">
      <c r="A19" s="143"/>
      <c r="B19" s="144"/>
      <c r="C19" s="159"/>
      <c r="D19" s="160"/>
      <c r="E19" s="160"/>
      <c r="F19" s="158"/>
      <c r="G19" s="319"/>
      <c r="H19" s="160"/>
      <c r="I19" s="160"/>
      <c r="J19" s="160"/>
      <c r="K19" s="161"/>
    </row>
    <row r="20" spans="1:11" s="114" customFormat="1" ht="15" customHeight="1">
      <c r="A20" s="162" t="s">
        <v>40</v>
      </c>
      <c r="B20" s="163"/>
      <c r="C20" s="157">
        <v>9304</v>
      </c>
      <c r="D20" s="157">
        <v>10209</v>
      </c>
      <c r="E20" s="157">
        <v>10460</v>
      </c>
      <c r="F20" s="158">
        <f>SUM(I20:K20)</f>
        <v>9051</v>
      </c>
      <c r="G20" s="318">
        <v>2602</v>
      </c>
      <c r="H20" s="157">
        <v>2785</v>
      </c>
      <c r="I20" s="157">
        <v>2829</v>
      </c>
      <c r="J20" s="157">
        <v>2950</v>
      </c>
      <c r="K20" s="158">
        <v>3272</v>
      </c>
    </row>
    <row r="21" spans="1:11" s="114" customFormat="1" ht="15" customHeight="1">
      <c r="A21" s="162" t="s">
        <v>10</v>
      </c>
      <c r="B21" s="163"/>
      <c r="C21" s="157">
        <v>9318</v>
      </c>
      <c r="D21" s="157">
        <v>10211</v>
      </c>
      <c r="E21" s="157">
        <v>10478</v>
      </c>
      <c r="F21" s="158">
        <f>SUM(I21:K21)</f>
        <v>9059</v>
      </c>
      <c r="G21" s="318">
        <v>2605</v>
      </c>
      <c r="H21" s="157">
        <v>2792</v>
      </c>
      <c r="I21" s="157">
        <v>2828</v>
      </c>
      <c r="J21" s="157">
        <v>2954</v>
      </c>
      <c r="K21" s="158">
        <v>3277</v>
      </c>
    </row>
    <row r="22" spans="1:11" s="60" customFormat="1" ht="7.5" customHeight="1">
      <c r="A22" s="143"/>
      <c r="B22" s="144"/>
      <c r="C22" s="164"/>
      <c r="D22" s="165"/>
      <c r="E22" s="165"/>
      <c r="F22" s="166"/>
      <c r="G22" s="320"/>
      <c r="H22" s="165"/>
      <c r="I22" s="165"/>
      <c r="J22" s="165"/>
      <c r="K22" s="166"/>
    </row>
    <row r="23" spans="1:11" s="114" customFormat="1" ht="15" customHeight="1">
      <c r="A23" s="143" t="s">
        <v>11</v>
      </c>
      <c r="B23" s="144"/>
      <c r="C23" s="157">
        <f aca="true" t="shared" si="1" ref="C23:K23">SUM(C25:C26)</f>
        <v>94543</v>
      </c>
      <c r="D23" s="157">
        <f t="shared" si="1"/>
        <v>96058</v>
      </c>
      <c r="E23" s="157">
        <f t="shared" si="1"/>
        <v>70089</v>
      </c>
      <c r="F23" s="157">
        <f t="shared" si="1"/>
        <v>53892</v>
      </c>
      <c r="G23" s="318">
        <f t="shared" si="1"/>
        <v>19552</v>
      </c>
      <c r="H23" s="157">
        <f t="shared" si="1"/>
        <v>16698</v>
      </c>
      <c r="I23" s="157">
        <f t="shared" si="1"/>
        <v>14695</v>
      </c>
      <c r="J23" s="157">
        <f t="shared" si="1"/>
        <v>18405</v>
      </c>
      <c r="K23" s="158">
        <f t="shared" si="1"/>
        <v>20792</v>
      </c>
    </row>
    <row r="24" spans="1:11" s="114" customFormat="1" ht="3.75" customHeight="1">
      <c r="A24" s="143"/>
      <c r="B24" s="144"/>
      <c r="C24" s="159"/>
      <c r="D24" s="160"/>
      <c r="E24" s="160"/>
      <c r="F24" s="158"/>
      <c r="G24" s="319"/>
      <c r="H24" s="160"/>
      <c r="I24" s="160"/>
      <c r="J24" s="160"/>
      <c r="K24" s="161"/>
    </row>
    <row r="25" spans="1:11" s="114" customFormat="1" ht="15" customHeight="1">
      <c r="A25" s="162" t="s">
        <v>41</v>
      </c>
      <c r="B25" s="163"/>
      <c r="C25" s="157">
        <v>44823</v>
      </c>
      <c r="D25" s="157">
        <v>44357</v>
      </c>
      <c r="E25" s="157">
        <v>33983</v>
      </c>
      <c r="F25" s="158">
        <f>SUM(I25:K25)</f>
        <v>25894</v>
      </c>
      <c r="G25" s="318">
        <v>9501</v>
      </c>
      <c r="H25" s="157">
        <v>7809</v>
      </c>
      <c r="I25" s="157">
        <v>7245</v>
      </c>
      <c r="J25" s="157">
        <v>8929</v>
      </c>
      <c r="K25" s="158">
        <v>9720</v>
      </c>
    </row>
    <row r="26" spans="1:11" s="114" customFormat="1" ht="15" customHeight="1">
      <c r="A26" s="162" t="s">
        <v>42</v>
      </c>
      <c r="B26" s="163"/>
      <c r="C26" s="157">
        <v>49720</v>
      </c>
      <c r="D26" s="157">
        <v>51701</v>
      </c>
      <c r="E26" s="157">
        <v>36106</v>
      </c>
      <c r="F26" s="158">
        <f>SUM(I26:K26)</f>
        <v>27998</v>
      </c>
      <c r="G26" s="318">
        <v>10051</v>
      </c>
      <c r="H26" s="157">
        <v>8889</v>
      </c>
      <c r="I26" s="157">
        <v>7450</v>
      </c>
      <c r="J26" s="157">
        <v>9476</v>
      </c>
      <c r="K26" s="158">
        <v>11072</v>
      </c>
    </row>
    <row r="27" spans="1:11" s="60" customFormat="1" ht="15" customHeight="1">
      <c r="A27" s="162" t="s">
        <v>43</v>
      </c>
      <c r="B27" s="163"/>
      <c r="C27" s="157"/>
      <c r="D27" s="157"/>
      <c r="E27" s="157"/>
      <c r="F27" s="158"/>
      <c r="G27" s="318"/>
      <c r="H27" s="157"/>
      <c r="I27" s="157"/>
      <c r="J27" s="157"/>
      <c r="K27" s="158"/>
    </row>
    <row r="28" spans="1:11" s="60" customFormat="1" ht="15" customHeight="1">
      <c r="A28" s="149" t="s">
        <v>44</v>
      </c>
      <c r="B28" s="150"/>
      <c r="C28" s="157">
        <v>55991</v>
      </c>
      <c r="D28" s="157">
        <v>52182</v>
      </c>
      <c r="E28" s="157">
        <v>43117</v>
      </c>
      <c r="F28" s="158">
        <f>SUM(I28:K28)</f>
        <v>33142</v>
      </c>
      <c r="G28" s="318">
        <v>12537</v>
      </c>
      <c r="H28" s="157">
        <v>10453</v>
      </c>
      <c r="I28" s="157">
        <v>9121</v>
      </c>
      <c r="J28" s="157">
        <v>11002</v>
      </c>
      <c r="K28" s="158">
        <v>13019</v>
      </c>
    </row>
    <row r="29" spans="1:11" s="60" customFormat="1" ht="15" customHeight="1">
      <c r="A29" s="149" t="s">
        <v>45</v>
      </c>
      <c r="B29" s="150"/>
      <c r="C29" s="157">
        <v>26445</v>
      </c>
      <c r="D29" s="157">
        <v>28083</v>
      </c>
      <c r="E29" s="157">
        <v>22051</v>
      </c>
      <c r="F29" s="158">
        <f>SUM(I29:K29)</f>
        <v>17747</v>
      </c>
      <c r="G29" s="318">
        <v>5759</v>
      </c>
      <c r="H29" s="157">
        <v>5219</v>
      </c>
      <c r="I29" s="157">
        <v>4913</v>
      </c>
      <c r="J29" s="157">
        <v>6305</v>
      </c>
      <c r="K29" s="158">
        <v>6529</v>
      </c>
    </row>
    <row r="30" spans="1:11" s="60" customFormat="1" ht="15" customHeight="1">
      <c r="A30" s="149" t="s">
        <v>46</v>
      </c>
      <c r="B30" s="150"/>
      <c r="C30" s="157">
        <v>12107</v>
      </c>
      <c r="D30" s="157">
        <v>15793</v>
      </c>
      <c r="E30" s="157">
        <v>4921</v>
      </c>
      <c r="F30" s="158">
        <f>SUM(I30:K30)</f>
        <v>2850</v>
      </c>
      <c r="G30" s="318">
        <v>1256</v>
      </c>
      <c r="H30" s="157">
        <v>1026</v>
      </c>
      <c r="I30" s="167">
        <v>661</v>
      </c>
      <c r="J30" s="157">
        <v>1052</v>
      </c>
      <c r="K30" s="158">
        <v>1137</v>
      </c>
    </row>
    <row r="31" spans="1:11" s="60" customFormat="1" ht="15" customHeight="1">
      <c r="A31" s="149" t="s">
        <v>47</v>
      </c>
      <c r="B31" s="150"/>
      <c r="C31" s="157" t="s">
        <v>48</v>
      </c>
      <c r="D31" s="157" t="s">
        <v>48</v>
      </c>
      <c r="E31" s="157" t="s">
        <v>48</v>
      </c>
      <c r="F31" s="321">
        <f>SUM(I31:K31)</f>
        <v>153</v>
      </c>
      <c r="G31" s="318" t="s">
        <v>48</v>
      </c>
      <c r="H31" s="157" t="s">
        <v>48</v>
      </c>
      <c r="I31" s="157" t="s">
        <v>49</v>
      </c>
      <c r="J31" s="321">
        <v>46</v>
      </c>
      <c r="K31" s="168">
        <v>107</v>
      </c>
    </row>
    <row r="32" spans="1:11" s="60" customFormat="1" ht="7.5" customHeight="1">
      <c r="A32" s="149"/>
      <c r="B32" s="150"/>
      <c r="C32" s="147"/>
      <c r="D32" s="147"/>
      <c r="E32" s="147"/>
      <c r="F32" s="169"/>
      <c r="G32" s="322"/>
      <c r="H32" s="147"/>
      <c r="I32" s="147"/>
      <c r="J32" s="147"/>
      <c r="K32" s="148"/>
    </row>
    <row r="33" spans="1:11" s="60" customFormat="1" ht="15" customHeight="1">
      <c r="A33" s="143" t="s">
        <v>110</v>
      </c>
      <c r="B33" s="170"/>
      <c r="C33" s="171">
        <f aca="true" t="shared" si="2" ref="C33:K33">SUM(C35:C36)</f>
        <v>35959.9</v>
      </c>
      <c r="D33" s="172">
        <f t="shared" si="2"/>
        <v>47651.8</v>
      </c>
      <c r="E33" s="172">
        <f t="shared" si="2"/>
        <v>40360.2</v>
      </c>
      <c r="F33" s="173">
        <f t="shared" si="2"/>
        <v>36636</v>
      </c>
      <c r="G33" s="323">
        <f t="shared" si="2"/>
        <v>8413.7</v>
      </c>
      <c r="H33" s="172">
        <f t="shared" si="2"/>
        <v>13301.599999999999</v>
      </c>
      <c r="I33" s="172">
        <f t="shared" si="2"/>
        <v>9726.7</v>
      </c>
      <c r="J33" s="172">
        <f t="shared" si="2"/>
        <v>13569</v>
      </c>
      <c r="K33" s="173">
        <f t="shared" si="2"/>
        <v>13340.2</v>
      </c>
    </row>
    <row r="34" spans="1:11" s="60" customFormat="1" ht="3.75" customHeight="1">
      <c r="A34" s="143"/>
      <c r="B34" s="174"/>
      <c r="C34" s="172"/>
      <c r="D34" s="175"/>
      <c r="E34" s="175"/>
      <c r="F34" s="173"/>
      <c r="G34" s="323"/>
      <c r="H34" s="172"/>
      <c r="I34" s="172"/>
      <c r="J34" s="172"/>
      <c r="K34" s="173"/>
    </row>
    <row r="35" spans="1:11" s="60" customFormat="1" ht="15" customHeight="1">
      <c r="A35" s="162" t="s">
        <v>111</v>
      </c>
      <c r="B35" s="121"/>
      <c r="C35" s="171">
        <v>11877.5</v>
      </c>
      <c r="D35" s="175">
        <v>18840.2</v>
      </c>
      <c r="E35" s="175">
        <v>13673.6</v>
      </c>
      <c r="F35" s="173">
        <v>11683.6</v>
      </c>
      <c r="G35" s="323">
        <v>3115.8</v>
      </c>
      <c r="H35" s="172">
        <v>3864.2</v>
      </c>
      <c r="I35" s="172">
        <v>3256.7</v>
      </c>
      <c r="J35" s="172">
        <v>4343.5</v>
      </c>
      <c r="K35" s="173">
        <v>4083.3</v>
      </c>
    </row>
    <row r="36" spans="1:11" s="60" customFormat="1" ht="15" customHeight="1">
      <c r="A36" s="162" t="s">
        <v>112</v>
      </c>
      <c r="B36" s="121"/>
      <c r="C36" s="171">
        <v>24082.4</v>
      </c>
      <c r="D36" s="175">
        <v>28811.6</v>
      </c>
      <c r="E36" s="175">
        <v>26686.6</v>
      </c>
      <c r="F36" s="173">
        <f>SUM(I36:K36)</f>
        <v>24952.4</v>
      </c>
      <c r="G36" s="323">
        <v>5297.9</v>
      </c>
      <c r="H36" s="172">
        <v>9437.4</v>
      </c>
      <c r="I36" s="172">
        <v>6470</v>
      </c>
      <c r="J36" s="172">
        <v>9225.5</v>
      </c>
      <c r="K36" s="173">
        <v>9256.9</v>
      </c>
    </row>
    <row r="37" spans="1:11" s="60" customFormat="1" ht="7.5" customHeight="1">
      <c r="A37" s="176"/>
      <c r="B37" s="82"/>
      <c r="C37" s="177"/>
      <c r="D37" s="177"/>
      <c r="E37" s="177"/>
      <c r="F37" s="178"/>
      <c r="G37" s="177"/>
      <c r="H37" s="177"/>
      <c r="I37" s="177"/>
      <c r="J37" s="177"/>
      <c r="K37" s="178"/>
    </row>
    <row r="38" spans="1:11" ht="15" customHeight="1">
      <c r="A38" s="280" t="s">
        <v>160</v>
      </c>
      <c r="B38" s="179"/>
      <c r="C38" s="91"/>
      <c r="D38" s="92"/>
      <c r="E38" s="92"/>
      <c r="F38" s="92"/>
      <c r="G38" s="91"/>
      <c r="H38" s="92"/>
      <c r="I38" s="92"/>
      <c r="J38" s="92"/>
      <c r="K38" s="92"/>
    </row>
    <row r="39" spans="1:11" ht="15" customHeight="1">
      <c r="A39" s="281" t="s">
        <v>50</v>
      </c>
      <c r="B39" s="180"/>
      <c r="C39" s="91"/>
      <c r="D39" s="92"/>
      <c r="E39" s="92"/>
      <c r="F39" s="92"/>
      <c r="G39" s="91"/>
      <c r="H39" s="92"/>
      <c r="I39" s="92"/>
      <c r="J39" s="92"/>
      <c r="K39" s="92"/>
    </row>
    <row r="40" spans="1:11" ht="15" customHeight="1">
      <c r="A40" s="281" t="s">
        <v>113</v>
      </c>
      <c r="B40" s="180"/>
      <c r="C40" s="91"/>
      <c r="D40" s="92"/>
      <c r="E40" s="92"/>
      <c r="F40" s="92"/>
      <c r="G40" s="91"/>
      <c r="H40" s="92"/>
      <c r="I40" s="92"/>
      <c r="J40" s="92"/>
      <c r="K40" s="92"/>
    </row>
    <row r="41" spans="1:11" ht="15" customHeight="1">
      <c r="A41" s="180"/>
      <c r="B41" s="180"/>
      <c r="C41" s="91"/>
      <c r="D41" s="92"/>
      <c r="E41" s="92"/>
      <c r="F41" s="92"/>
      <c r="G41" s="91"/>
      <c r="H41" s="92"/>
      <c r="I41" s="92"/>
      <c r="J41" s="92"/>
      <c r="K41" s="92"/>
    </row>
    <row r="42" spans="1:11" ht="15" customHeight="1">
      <c r="A42" s="94" t="s">
        <v>114</v>
      </c>
      <c r="B42" s="94"/>
      <c r="C42" s="87"/>
      <c r="D42" s="60"/>
      <c r="E42" s="60"/>
      <c r="F42" s="60"/>
      <c r="G42" s="87"/>
      <c r="H42" s="60"/>
      <c r="I42" s="60"/>
      <c r="J42" s="60"/>
      <c r="K42" s="60"/>
    </row>
    <row r="43" spans="1:11" ht="15" customHeight="1">
      <c r="A43" s="83"/>
      <c r="B43" s="83"/>
      <c r="C43" s="87"/>
      <c r="D43" s="60"/>
      <c r="E43" s="60"/>
      <c r="F43" s="60"/>
      <c r="G43" s="87"/>
      <c r="H43" s="60"/>
      <c r="I43" s="60"/>
      <c r="J43" s="60"/>
      <c r="K43" s="60"/>
    </row>
    <row r="44" spans="1:11" ht="15" customHeight="1">
      <c r="A44" s="131"/>
      <c r="B44" s="132"/>
      <c r="C44" s="391">
        <v>1997</v>
      </c>
      <c r="D44" s="391">
        <v>1998</v>
      </c>
      <c r="E44" s="391">
        <v>1999</v>
      </c>
      <c r="F44" s="27">
        <v>2000</v>
      </c>
      <c r="G44" s="285">
        <v>1999</v>
      </c>
      <c r="H44" s="28">
        <v>1999</v>
      </c>
      <c r="I44" s="28">
        <v>2000</v>
      </c>
      <c r="J44" s="28">
        <v>2000</v>
      </c>
      <c r="K44" s="27">
        <v>2000</v>
      </c>
    </row>
    <row r="45" spans="1:11" ht="15" customHeight="1">
      <c r="A45" s="133"/>
      <c r="B45" s="134"/>
      <c r="C45" s="392"/>
      <c r="D45" s="392"/>
      <c r="E45" s="392"/>
      <c r="F45" s="59" t="s">
        <v>37</v>
      </c>
      <c r="G45" s="282" t="s">
        <v>14</v>
      </c>
      <c r="H45" s="58" t="s">
        <v>15</v>
      </c>
      <c r="I45" s="58" t="s">
        <v>12</v>
      </c>
      <c r="J45" s="58" t="s">
        <v>13</v>
      </c>
      <c r="K45" s="59" t="s">
        <v>14</v>
      </c>
    </row>
    <row r="46" spans="1:11" ht="15" customHeight="1">
      <c r="A46" s="135"/>
      <c r="B46" s="136"/>
      <c r="C46" s="393"/>
      <c r="D46" s="393"/>
      <c r="E46" s="393"/>
      <c r="F46" s="63" t="s">
        <v>14</v>
      </c>
      <c r="G46" s="283"/>
      <c r="H46" s="62"/>
      <c r="I46" s="62"/>
      <c r="J46" s="62"/>
      <c r="K46" s="63"/>
    </row>
    <row r="47" spans="1:11" ht="15" customHeight="1">
      <c r="A47" s="143" t="s">
        <v>218</v>
      </c>
      <c r="B47" s="144"/>
      <c r="C47" s="181">
        <v>169.6</v>
      </c>
      <c r="D47" s="181">
        <v>173.9</v>
      </c>
      <c r="E47" s="181">
        <v>178.4</v>
      </c>
      <c r="F47" s="182" t="s">
        <v>48</v>
      </c>
      <c r="G47" s="324">
        <v>177.3</v>
      </c>
      <c r="H47" s="181">
        <v>178.4</v>
      </c>
      <c r="I47" s="181">
        <v>178.2</v>
      </c>
      <c r="J47" s="181">
        <v>178</v>
      </c>
      <c r="K47" s="182">
        <v>177</v>
      </c>
    </row>
    <row r="48" spans="1:11" ht="7.5" customHeight="1">
      <c r="A48" s="143"/>
      <c r="B48" s="144"/>
      <c r="C48" s="183"/>
      <c r="D48" s="183"/>
      <c r="E48" s="183"/>
      <c r="F48" s="184"/>
      <c r="G48" s="325"/>
      <c r="H48" s="183"/>
      <c r="I48" s="183"/>
      <c r="J48" s="183"/>
      <c r="K48" s="184"/>
    </row>
    <row r="49" spans="1:11" ht="15" customHeight="1">
      <c r="A49" s="143" t="s">
        <v>51</v>
      </c>
      <c r="B49" s="144"/>
      <c r="C49" s="183">
        <v>52.9</v>
      </c>
      <c r="D49" s="183">
        <v>77.2</v>
      </c>
      <c r="E49" s="183">
        <v>121.6</v>
      </c>
      <c r="F49" s="184" t="s">
        <v>48</v>
      </c>
      <c r="G49" s="325">
        <v>112.5</v>
      </c>
      <c r="H49" s="183">
        <v>121.6</v>
      </c>
      <c r="I49" s="183">
        <v>124</v>
      </c>
      <c r="J49" s="183">
        <v>132.1</v>
      </c>
      <c r="K49" s="184">
        <v>140.2</v>
      </c>
    </row>
    <row r="50" spans="1:11" ht="7.5" customHeight="1">
      <c r="A50" s="143"/>
      <c r="B50" s="144"/>
      <c r="C50" s="183"/>
      <c r="D50" s="183"/>
      <c r="E50" s="183"/>
      <c r="F50" s="184"/>
      <c r="G50" s="325"/>
      <c r="H50" s="183"/>
      <c r="I50" s="183"/>
      <c r="J50" s="183"/>
      <c r="K50" s="184"/>
    </row>
    <row r="51" spans="1:11" ht="15" customHeight="1">
      <c r="A51" s="143" t="s">
        <v>52</v>
      </c>
      <c r="B51" s="144"/>
      <c r="C51" s="183" t="s">
        <v>53</v>
      </c>
      <c r="D51" s="183" t="s">
        <v>53</v>
      </c>
      <c r="E51" s="183" t="s">
        <v>53</v>
      </c>
      <c r="F51" s="184" t="s">
        <v>48</v>
      </c>
      <c r="G51" s="325" t="s">
        <v>53</v>
      </c>
      <c r="H51" s="183" t="s">
        <v>53</v>
      </c>
      <c r="I51" s="183">
        <v>17.3</v>
      </c>
      <c r="J51" s="183">
        <v>15.2</v>
      </c>
      <c r="K51" s="184">
        <v>13.5</v>
      </c>
    </row>
    <row r="52" spans="1:11" ht="7.5" customHeight="1">
      <c r="A52" s="143"/>
      <c r="B52" s="144"/>
      <c r="C52" s="183"/>
      <c r="D52" s="183"/>
      <c r="E52" s="183"/>
      <c r="F52" s="184"/>
      <c r="G52" s="325"/>
      <c r="H52" s="183"/>
      <c r="I52" s="183"/>
      <c r="J52" s="183"/>
      <c r="K52" s="184"/>
    </row>
    <row r="53" spans="1:11" ht="15" customHeight="1">
      <c r="A53" s="143" t="s">
        <v>54</v>
      </c>
      <c r="B53" s="144"/>
      <c r="C53" s="183">
        <v>5.8</v>
      </c>
      <c r="D53" s="183">
        <v>9.5</v>
      </c>
      <c r="E53" s="183">
        <v>17</v>
      </c>
      <c r="F53" s="184" t="s">
        <v>48</v>
      </c>
      <c r="G53" s="325">
        <v>15.4</v>
      </c>
      <c r="H53" s="183">
        <v>17</v>
      </c>
      <c r="I53" s="183">
        <v>19.4</v>
      </c>
      <c r="J53" s="183">
        <v>21.8</v>
      </c>
      <c r="K53" s="184">
        <v>24.4</v>
      </c>
    </row>
    <row r="54" spans="1:11" ht="7.5" customHeight="1">
      <c r="A54" s="143"/>
      <c r="B54" s="144"/>
      <c r="C54" s="183"/>
      <c r="D54" s="183"/>
      <c r="E54" s="183"/>
      <c r="F54" s="184"/>
      <c r="G54" s="325"/>
      <c r="H54" s="183"/>
      <c r="I54" s="183"/>
      <c r="J54" s="183"/>
      <c r="K54" s="184"/>
    </row>
    <row r="55" spans="1:11" ht="15" customHeight="1">
      <c r="A55" s="143" t="s">
        <v>9</v>
      </c>
      <c r="B55" s="144"/>
      <c r="C55" s="175">
        <v>11556.9</v>
      </c>
      <c r="D55" s="175">
        <v>13032.7</v>
      </c>
      <c r="E55" s="175">
        <v>14277.6</v>
      </c>
      <c r="F55" s="173">
        <f>SUM(I55:K55)</f>
        <v>11469.2</v>
      </c>
      <c r="G55" s="323">
        <v>3601.8</v>
      </c>
      <c r="H55" s="172">
        <v>3901.8</v>
      </c>
      <c r="I55" s="172">
        <v>3697.8</v>
      </c>
      <c r="J55" s="172">
        <v>3797.2</v>
      </c>
      <c r="K55" s="173">
        <v>3974.2</v>
      </c>
    </row>
    <row r="56" spans="1:11" ht="7.5" customHeight="1">
      <c r="A56" s="176"/>
      <c r="B56" s="82"/>
      <c r="C56" s="185"/>
      <c r="D56" s="185"/>
      <c r="E56" s="185"/>
      <c r="F56" s="186"/>
      <c r="G56" s="187"/>
      <c r="H56" s="185"/>
      <c r="I56" s="185"/>
      <c r="J56" s="185"/>
      <c r="K56" s="186"/>
    </row>
    <row r="57" spans="1:7" ht="15" customHeight="1">
      <c r="A57" s="280" t="s">
        <v>160</v>
      </c>
      <c r="B57" s="179"/>
      <c r="C57" s="188"/>
      <c r="G57" s="188"/>
    </row>
    <row r="58" spans="1:7" ht="16.5">
      <c r="A58" s="279" t="s">
        <v>162</v>
      </c>
      <c r="B58" s="189"/>
      <c r="C58" s="188"/>
      <c r="G58" s="188"/>
    </row>
  </sheetData>
  <mergeCells count="6">
    <mergeCell ref="C10:C12"/>
    <mergeCell ref="D10:D12"/>
    <mergeCell ref="E10:E12"/>
    <mergeCell ref="C44:C46"/>
    <mergeCell ref="D44:D46"/>
    <mergeCell ref="E44:E46"/>
  </mergeCells>
  <printOptions/>
  <pageMargins left="0.5905511811023623" right="0.5905511811023623" top="0.11811023622047245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Kou Chin Man</cp:lastModifiedBy>
  <cp:lastPrinted>2001-01-05T07:46:12Z</cp:lastPrinted>
  <dcterms:created xsi:type="dcterms:W3CDTF">2000-03-28T09:41:02Z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